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K:\SHARED\PFI\06. REPORTS\01 - Advertised Tours\"/>
    </mc:Choice>
  </mc:AlternateContent>
  <xr:revisionPtr revIDLastSave="0" documentId="13_ncr:1_{992571CD-2838-4496-915D-EEA670D6E719}" xr6:coauthVersionLast="47" xr6:coauthVersionMax="47" xr10:uidLastSave="{00000000-0000-0000-0000-000000000000}"/>
  <bookViews>
    <workbookView xWindow="14790" yWindow="-16320" windowWidth="29040" windowHeight="15720" tabRatio="707" activeTab="1" xr2:uid="{00000000-000D-0000-FFFF-FFFF00000000}"/>
  </bookViews>
  <sheets>
    <sheet name="Instructions" sheetId="4" r:id="rId1"/>
    <sheet name="ADOS Tours Updated 10Sep2026" sheetId="1" r:id="rId2"/>
    <sheet name="Tours Closed" sheetId="2" r:id="rId3"/>
    <sheet name="Tours Added" sheetId="3" r:id="rId4"/>
    <sheet name="CONCAT Codes" sheetId="5" state="hidden" r:id="rId5"/>
    <sheet name="Tours to be Updated" sheetId="6" r:id="rId6"/>
  </sheets>
  <definedNames>
    <definedName name="_xlnm._FilterDatabase" localSheetId="1" hidden="1">'ADOS Tours Updated 10Sep2026'!$A$1:$L$82</definedName>
    <definedName name="_xlnm._FilterDatabase" localSheetId="3" hidden="1">'Tours Added'!$A$1:$L$1</definedName>
    <definedName name="_xlnm._FilterDatabase" localSheetId="2" hidden="1">'Tours Closed'!$A$1:$M$1</definedName>
    <definedName name="_xlnm._FilterDatabase" localSheetId="5" hidden="1">'Tours to be Updated'!$A$1:$M$2</definedName>
    <definedName name="_xlnm.Print_Area" localSheetId="1">'ADOS Tours Updated 10Sep2026'!$A$1:$L$1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 i="3" l="1"/>
  <c r="K6" i="3"/>
  <c r="K5" i="3"/>
  <c r="K4" i="3"/>
  <c r="K3" i="3"/>
  <c r="K2" i="3"/>
  <c r="K58" i="1"/>
  <c r="K53" i="1"/>
  <c r="K38" i="1"/>
  <c r="K14" i="1"/>
  <c r="K52" i="1"/>
  <c r="K97" i="1"/>
  <c r="K51" i="1"/>
  <c r="K13" i="1"/>
  <c r="K50" i="1"/>
  <c r="K96" i="1"/>
  <c r="K20" i="1"/>
  <c r="K19" i="1"/>
  <c r="K26" i="1"/>
  <c r="K25" i="1"/>
  <c r="K88" i="1"/>
  <c r="K77" i="1"/>
  <c r="K89" i="1"/>
  <c r="K37" i="1"/>
  <c r="K36" i="1"/>
  <c r="K12" i="1"/>
  <c r="K76" i="1"/>
  <c r="K87" i="1"/>
  <c r="K49" i="1"/>
  <c r="K75" i="1"/>
  <c r="K69" i="1"/>
  <c r="K35" i="1"/>
  <c r="K86" i="1"/>
  <c r="K95" i="1"/>
  <c r="K94" i="1"/>
  <c r="K21" i="1"/>
  <c r="K74" i="1"/>
  <c r="K22" i="1"/>
  <c r="K11" i="1"/>
  <c r="K10" i="1"/>
  <c r="K66" i="1"/>
  <c r="K85" i="1"/>
  <c r="K84" i="1"/>
  <c r="K83" i="1"/>
  <c r="K48" i="1"/>
  <c r="K82" i="1"/>
  <c r="K81" i="1"/>
  <c r="K60" i="1"/>
  <c r="K80" i="1"/>
  <c r="K9" i="1"/>
  <c r="K8" i="1"/>
  <c r="K34" i="1"/>
  <c r="K33" i="1"/>
  <c r="K73" i="1"/>
  <c r="K32" i="1"/>
  <c r="K31" i="1"/>
  <c r="K18" i="1"/>
  <c r="K17" i="1"/>
  <c r="K16" i="1"/>
  <c r="K72" i="1"/>
  <c r="K30" i="1"/>
  <c r="K93" i="1"/>
  <c r="K7" i="1"/>
  <c r="K92" i="1"/>
  <c r="K6" i="1"/>
  <c r="K47" i="1"/>
  <c r="K59" i="1"/>
  <c r="K79" i="1"/>
  <c r="K15" i="1"/>
  <c r="K46" i="1"/>
  <c r="K39" i="1"/>
  <c r="K71" i="1"/>
  <c r="K29" i="1"/>
  <c r="K65" i="1"/>
  <c r="K64" i="1"/>
  <c r="K63" i="1"/>
  <c r="K62" i="1"/>
  <c r="K61" i="1"/>
  <c r="K90" i="1"/>
  <c r="K57" i="1"/>
  <c r="K28" i="1"/>
  <c r="K5" i="1"/>
  <c r="K4" i="1"/>
  <c r="K3" i="1"/>
  <c r="K40" i="1"/>
  <c r="K45" i="1"/>
  <c r="K44" i="1"/>
  <c r="K43" i="1"/>
  <c r="K42" i="1"/>
  <c r="K41" i="1"/>
  <c r="K2" i="1" l="1"/>
  <c r="K24" i="1"/>
  <c r="K55" i="1"/>
  <c r="K67" i="1"/>
  <c r="K27" i="1"/>
  <c r="K56" i="1"/>
  <c r="K54" i="1"/>
  <c r="K70" i="1"/>
  <c r="K68" i="1"/>
  <c r="K23" i="1"/>
  <c r="K91" i="1"/>
  <c r="K78" i="1"/>
  <c r="R2" i="3"/>
  <c r="R3" i="3"/>
  <c r="R5" i="3"/>
  <c r="R6" i="3"/>
  <c r="R7" i="3"/>
  <c r="R8" i="3"/>
  <c r="R9" i="3"/>
  <c r="R10" i="3"/>
  <c r="R11" i="3"/>
  <c r="R12" i="3"/>
  <c r="R13" i="3"/>
  <c r="R14" i="3"/>
  <c r="R15" i="3"/>
  <c r="R16" i="3"/>
  <c r="R17" i="3"/>
  <c r="R18" i="3"/>
  <c r="R19" i="3"/>
  <c r="R20" i="3"/>
  <c r="R21" i="3"/>
  <c r="R22" i="3"/>
  <c r="R23" i="3"/>
  <c r="R24" i="3"/>
  <c r="R25" i="3"/>
  <c r="N2" i="3"/>
  <c r="N3" i="3"/>
  <c r="N4" i="3"/>
  <c r="P25" i="3" l="1"/>
  <c r="N25" i="3"/>
  <c r="P24" i="3"/>
  <c r="N24" i="3"/>
  <c r="P23" i="3"/>
  <c r="N23" i="3"/>
  <c r="P22" i="3"/>
  <c r="N22" i="3"/>
  <c r="P21" i="3"/>
  <c r="N21" i="3"/>
  <c r="P20" i="3"/>
  <c r="N20" i="3"/>
  <c r="P19" i="3"/>
  <c r="N19" i="3"/>
  <c r="P18" i="3"/>
  <c r="N18" i="3"/>
  <c r="P17" i="3"/>
  <c r="N17" i="3"/>
  <c r="P16" i="3"/>
  <c r="N16" i="3"/>
  <c r="P15" i="3"/>
  <c r="N15" i="3"/>
  <c r="P14" i="3"/>
  <c r="N14" i="3"/>
  <c r="P13" i="3"/>
  <c r="N13" i="3"/>
  <c r="P12" i="3"/>
  <c r="N12" i="3"/>
  <c r="P11" i="3"/>
  <c r="N11" i="3"/>
  <c r="P10" i="3"/>
  <c r="P9" i="3"/>
  <c r="P8" i="3"/>
  <c r="P7" i="3"/>
  <c r="P6" i="3"/>
  <c r="P5" i="3"/>
  <c r="P4" i="3"/>
  <c r="P3" i="3"/>
  <c r="P2" i="3"/>
  <c r="N9" i="3"/>
  <c r="N10" i="3"/>
  <c r="N8" i="3"/>
  <c r="N7" i="3"/>
  <c r="N6" i="3"/>
  <c r="N5" i="3"/>
</calcChain>
</file>

<file path=xl/sharedStrings.xml><?xml version="1.0" encoding="utf-8"?>
<sst xmlns="http://schemas.openxmlformats.org/spreadsheetml/2006/main" count="1289" uniqueCount="614">
  <si>
    <t>Defense Logistics Agency</t>
  </si>
  <si>
    <t>Army</t>
  </si>
  <si>
    <t>IN</t>
  </si>
  <si>
    <t>United States</t>
  </si>
  <si>
    <t>Riyadh</t>
  </si>
  <si>
    <t>Saudi Arabia</t>
  </si>
  <si>
    <t>Army Materiel Command</t>
  </si>
  <si>
    <t>CA</t>
  </si>
  <si>
    <t>US Transportation Command</t>
  </si>
  <si>
    <t>Concord</t>
  </si>
  <si>
    <t>Defense Information Systems Agency</t>
  </si>
  <si>
    <t>FL</t>
  </si>
  <si>
    <t>Corpus Christi</t>
  </si>
  <si>
    <t>TX</t>
  </si>
  <si>
    <t>MD</t>
  </si>
  <si>
    <t>VA</t>
  </si>
  <si>
    <t>Air Force</t>
  </si>
  <si>
    <t>Branch</t>
  </si>
  <si>
    <t>Grade</t>
  </si>
  <si>
    <t>Duty Site</t>
  </si>
  <si>
    <t>Duty Description</t>
  </si>
  <si>
    <t>Tour#</t>
  </si>
  <si>
    <t>Agency</t>
  </si>
  <si>
    <t>Activity</t>
  </si>
  <si>
    <t>Position Title</t>
  </si>
  <si>
    <t>Army or Air Force</t>
  </si>
  <si>
    <t>Apply</t>
  </si>
  <si>
    <t>E5:E6:E7</t>
  </si>
  <si>
    <t>E4:E5:E6</t>
  </si>
  <si>
    <t>AZ</t>
  </si>
  <si>
    <t>E5:E6</t>
  </si>
  <si>
    <t>PA</t>
  </si>
  <si>
    <t>Crane</t>
  </si>
  <si>
    <t>Corps of Engineers</t>
  </si>
  <si>
    <t>AMCOM-Corpus Christi Army Depot</t>
  </si>
  <si>
    <t>O3:O4</t>
  </si>
  <si>
    <t>O4</t>
  </si>
  <si>
    <t>Defense Counterintelligence &amp; Security Agency</t>
  </si>
  <si>
    <t>UT</t>
  </si>
  <si>
    <t>E6:E7</t>
  </si>
  <si>
    <t>Duty State</t>
  </si>
  <si>
    <t>Duty Country</t>
  </si>
  <si>
    <t>Instructions</t>
  </si>
  <si>
    <t>Recruiter</t>
  </si>
  <si>
    <t>Tallent, Dennis W.</t>
  </si>
  <si>
    <t>Donahue, Adam S.</t>
  </si>
  <si>
    <t>Brown, Jr, Dan E.</t>
  </si>
  <si>
    <t>Sorg, Joseph H.</t>
  </si>
  <si>
    <t>Melvin, Lee R.</t>
  </si>
  <si>
    <t>Felvus-Webb, Leanne</t>
  </si>
  <si>
    <t>USA Security Assistance Command</t>
  </si>
  <si>
    <t>USASAC-NGB-OPV</t>
  </si>
  <si>
    <t>Service Member Overview</t>
  </si>
  <si>
    <t>If you are interested in a tour, you should have a good resume and military biography that highlights your skills and abilities. Just like applying for a job in the civilian world, our DoD customers are looking for the right person with the skills they need to help accomplish their mission. You can be selected based on your civilian skills, so be sure to include those in your resume. Likewise, our positions are not limited by grade or occupational specialty. So if you are an E5 and have the skills the job calls for, but the position says E6-E7, go ahead and apply.</t>
  </si>
  <si>
    <t>How It Works</t>
  </si>
  <si>
    <t>2. Applications are sent to and reviewed by the requesting defense agency.</t>
  </si>
  <si>
    <t>3. The requesting agency selects the most qualified candidate.</t>
  </si>
  <si>
    <t>4. PFI then notifies you of your selection. Once you accept the position, we process the request for your active duty orders.</t>
  </si>
  <si>
    <t>Resources</t>
  </si>
  <si>
    <r>
      <t xml:space="preserve">1. Visit our website at: </t>
    </r>
    <r>
      <rPr>
        <u/>
        <sz val="12"/>
        <color theme="4" tint="-0.249977111117893"/>
        <rFont val="Arial"/>
        <family val="2"/>
      </rPr>
      <t xml:space="preserve">https://www.DFAS.mil/PFI </t>
    </r>
    <r>
      <rPr>
        <sz val="12"/>
        <color rgb="FF444444"/>
        <rFont val="Arial"/>
        <family val="2"/>
      </rPr>
      <t xml:space="preserve">for more information
or send an email with your questions to: </t>
    </r>
    <r>
      <rPr>
        <u/>
        <sz val="12"/>
        <color theme="4" tint="-0.249977111117893"/>
        <rFont val="Arial"/>
        <family val="2"/>
      </rPr>
      <t xml:space="preserve">dfas.indianapolis-in.zh.mbx.pfi@mail.mil </t>
    </r>
  </si>
  <si>
    <t>5. Once orders are cut, you report for duty and get to work!</t>
  </si>
  <si>
    <r>
      <t xml:space="preserve">1. Browse currently available tours and apply to all those for which you are qualified. Send your resume and military biography to PFI for review. Select the yellow 'Click HERE to Apply' link. An email window should pop up. Attached your resume and bio and send. 
NOTE: If the link does not work, send an email to </t>
    </r>
    <r>
      <rPr>
        <u/>
        <sz val="12"/>
        <color theme="4" tint="-0.249977111117893"/>
        <rFont val="Arial"/>
        <family val="2"/>
      </rPr>
      <t>dfas.indianapolis-in.zh.mbx.pfi@mail.mil</t>
    </r>
    <r>
      <rPr>
        <sz val="12"/>
        <color rgb="FF444444"/>
        <rFont val="Arial"/>
        <family val="2"/>
      </rPr>
      <t xml:space="preserve"> with your resume and bio, be sure to list the tour position number you are interested in.</t>
    </r>
  </si>
  <si>
    <t>Rudibaugh, Leanna</t>
  </si>
  <si>
    <t>Cousineau, Tania</t>
  </si>
  <si>
    <t>&lt;/span&gt;&lt;/h4&gt;
   &lt;/td&gt;
   &lt;th scope="col"&gt;&amp;nbsp;&lt;/th&gt;
  &lt;/tr&gt;
 &lt;/thead&gt;
&lt;/table&gt;'</t>
  </si>
  <si>
    <t>&lt;/span&gt;&lt;/strong&gt;&lt;/h3&gt;
   &lt;/td&gt;
   &lt;td&gt;
   &lt;h4 style="text-align: right;"&gt;&lt;span style="color:#ffffff;"&gt;</t>
  </si>
  <si>
    <t>&lt;table border="0" cellpadding="1" cellspacing="1" style="background-color:#213b69;border-style:hidden;" width="100%"&gt;
 &lt;thead&gt;
  &lt;tr&gt;
   &lt;th scope="col"&gt;&amp;nbsp;&lt;/th&gt;
   &lt;td&gt;
   &lt;h3 style="text-align: left;"&gt;&lt;strong&gt;&lt;span style="color:#ffffff;"&gt;</t>
  </si>
  <si>
    <t>Blue Header Bar Coding</t>
  </si>
  <si>
    <t>Blue Header Bar Web-Ready Code</t>
  </si>
  <si>
    <t>Next Section Coding</t>
  </si>
  <si>
    <t xml:space="preserve">&lt;strong&gt; Activity:&lt;/strong&gt; </t>
  </si>
  <si>
    <t xml:space="preserve">&lt;br /&gt;
&lt;strong&gt;Agency:&lt;/strong&gt; </t>
  </si>
  <si>
    <t xml:space="preserve">&lt;br /&gt;
&lt;strong&gt;Service:&lt;/strong&gt; </t>
  </si>
  <si>
    <t xml:space="preserve">&lt;strong&gt; Desired Grade:&lt;/strong&gt; </t>
  </si>
  <si>
    <t xml:space="preserve">&lt;br /&gt;
&lt;br /&gt;
&lt;strong&gt;Tour Description:&lt;/strong&gt; </t>
  </si>
  <si>
    <t>&lt;br /&gt;
&lt;br /&gt;
&lt;strong&gt;Qualifications:&lt;/strong&gt;
&lt;ul&gt;</t>
  </si>
  <si>
    <t>&lt;/ul&gt;
&lt;strong&gt;To apply, contact: &lt;a href="mailto:</t>
  </si>
  <si>
    <t>Recruiter Info</t>
  </si>
  <si>
    <t xml:space="preserve">?subject=Tour </t>
  </si>
  <si>
    <t>&amp;amp;cc=dfas.indianapolis-in.zh.mbx.pfi@mail.mil&amp;amp;body=Please find my resume and bio attached for consideration."&gt;</t>
  </si>
  <si>
    <t xml:space="preserve">&lt;/a&gt;&lt;/strong&gt; - </t>
  </si>
  <si>
    <t>Other Section Web-Ready Code</t>
  </si>
  <si>
    <t>317-270-2066</t>
  </si>
  <si>
    <t>317-626-3980</t>
  </si>
  <si>
    <t>317-459-4983</t>
  </si>
  <si>
    <t>317-627-0951</t>
  </si>
  <si>
    <t>614-397-3226</t>
  </si>
  <si>
    <t>317-319-8762</t>
  </si>
  <si>
    <t>317-361-7738</t>
  </si>
  <si>
    <t>Rank</t>
  </si>
  <si>
    <t>GoBy</t>
  </si>
  <si>
    <t>Last</t>
  </si>
  <si>
    <t xml:space="preserve">SFC </t>
  </si>
  <si>
    <t xml:space="preserve">Dan </t>
  </si>
  <si>
    <t>Brown</t>
  </si>
  <si>
    <t>dan.e.brown2.mil@mail.mil</t>
  </si>
  <si>
    <t>SMSgt</t>
  </si>
  <si>
    <t>Tania 'TC'</t>
  </si>
  <si>
    <t>Cousineau</t>
  </si>
  <si>
    <t>tania.a.cousineau.mil@mail.mil</t>
  </si>
  <si>
    <t>MSgt</t>
  </si>
  <si>
    <t>Adam</t>
  </si>
  <si>
    <t>Donahue</t>
  </si>
  <si>
    <t>adam.s.donahue.mil@mail.mil</t>
  </si>
  <si>
    <t>SFC</t>
  </si>
  <si>
    <t>Leanne</t>
  </si>
  <si>
    <t>Felvus-Webb</t>
  </si>
  <si>
    <t>Lee</t>
  </si>
  <si>
    <t>Melvin</t>
  </si>
  <si>
    <t>lee.r.melvin.mil@mail.mil</t>
  </si>
  <si>
    <t>SGM</t>
  </si>
  <si>
    <t>Craig</t>
  </si>
  <si>
    <t>Pickett</t>
  </si>
  <si>
    <t>jeffrey.c.pickett2.mil@mail.mil</t>
  </si>
  <si>
    <t>317-224-3258</t>
  </si>
  <si>
    <t>Leanna</t>
  </si>
  <si>
    <t>Rudibaugh</t>
  </si>
  <si>
    <t>leanna.g.rudibaugh.mil@mail.mil</t>
  </si>
  <si>
    <t>Joseph</t>
  </si>
  <si>
    <t>Sorg</t>
  </si>
  <si>
    <t>joseph.h.sorg2.mil@mail.mil</t>
  </si>
  <si>
    <t>Dennis</t>
  </si>
  <si>
    <t>Tallent</t>
  </si>
  <si>
    <t>dennis.w.tallent.mil@mail.mil</t>
  </si>
  <si>
    <t>317-695-1372</t>
  </si>
  <si>
    <t>Email</t>
  </si>
  <si>
    <t>Phone</t>
  </si>
  <si>
    <t>Recruiter Coding</t>
  </si>
  <si>
    <t>SFC Leanne Felvus-Webb</t>
  </si>
  <si>
    <t>MSgt Leanna Rudibaugh</t>
  </si>
  <si>
    <t>DB Name (for VLOOKUP)</t>
  </si>
  <si>
    <t>Pickett, Jeffrey C.</t>
  </si>
  <si>
    <t>SFC Dan Brown</t>
  </si>
  <si>
    <t>SMSgt Tania 'TC' Cousineau</t>
  </si>
  <si>
    <t>MSgt Adam Donahue</t>
  </si>
  <si>
    <t>SFC Lee Melvin</t>
  </si>
  <si>
    <t>SGM Craig Pickett</t>
  </si>
  <si>
    <t>SFC Joe Sorg</t>
  </si>
  <si>
    <t>Name as appears on Website</t>
  </si>
  <si>
    <t xml:space="preserve">&lt;strong&gt; Location:&lt;/strong&gt; </t>
  </si>
  <si>
    <t>Red Rock</t>
  </si>
  <si>
    <t>AMCOM-Letterkenny Army Depot</t>
  </si>
  <si>
    <t>Chambersburg</t>
  </si>
  <si>
    <t>IL</t>
  </si>
  <si>
    <t>&lt;br /&gt; &lt;br /&gt; &lt;strong&gt;To apply, contact: &lt;a href="mailto:</t>
  </si>
  <si>
    <t>E5:E6:E7:E8</t>
  </si>
  <si>
    <t>Indianapolis</t>
  </si>
  <si>
    <t>Military Police</t>
  </si>
  <si>
    <t>E2:E3:E4:E5</t>
  </si>
  <si>
    <t>Multiple</t>
  </si>
  <si>
    <t>25-6139</t>
  </si>
  <si>
    <t>OUSD - Acquisition &amp; Sustainment</t>
  </si>
  <si>
    <t>F35 Joint Program Office</t>
  </si>
  <si>
    <t>Acquisition Integration Manager</t>
  </si>
  <si>
    <t>Arlington</t>
  </si>
  <si>
    <r>
      <rPr>
        <b/>
        <sz val="11"/>
        <color rgb="FF000000"/>
        <rFont val="Calibri"/>
        <family val="2"/>
        <scheme val="minor"/>
      </rPr>
      <t xml:space="preserve">25-6139 Length 1-2 years: </t>
    </r>
    <r>
      <rPr>
        <sz val="11"/>
        <color indexed="8"/>
        <rFont val="Calibri"/>
        <family val="2"/>
        <scheme val="minor"/>
      </rPr>
      <t xml:space="preserve">The incumbent serves as the Foreign Military Sales (FMS) Acquisition Integration Manager, for contracting, acquisition, budgeting, configuration management, and integration. Functions as a lead expert that provides business advice and performs all pre-award and post-award functions for a wide variety of highly specialized procurements of significant importance to multiple agencies using a wide range of contracting methods and types. Assist in planning the overall approach to meet contracting program objectives for a wide range of multi-million or billion-dollar programs that span multiple years that involve successive program stages. This role ensures that acquisitions, such as technology systems, services, or organizational units, are smoothly and effectively integrated for FMS customers and enterprise. Duties are defined as:
• Develop pre-acquisition plans that identify requirements in a Letter of Offer and Acceptance (LOA) and acquisition strategies, including assessment, analysis, risk mitigation and strategies that support the overall strategic goals. 
• Assist in the management of the F-35 FMS integration acquisition process, ensuring that all timelines, budgets, and milestones are met.
• Collaborate with internal and external stakeholders, including contractors, vendors, and various government departments, to ensure alignment of requirements and seamless transition to enterprise contracts.
• Establish a baseline process for F-35 FMS integration, including identifying requirements, understanding where each requirement is contracted in the enterprise, and timing to transition to common enterprise contracts.
• Track contractual actions for each F-35 FMS country to ensure requirements are met throughout the integration process utilizing a baseline requirement matrix.
• Ensure that the integration process adheres to legal, regulatory, and policy standards, while identifying and mitigating potential risks.
• Facilitate the cultural, operational, and technical adjustments necessary for the successful integration of new resources and systems for FMS customers and programs.
• Assess the outcome of the F-35 FMS integration process to ensure that it delivers the intended benefits and identifying any areas for further improvement
• Responsible for reporting on various aspects of the acquisition and integration process to ensure transparency, accountability, and alignment with FMS objectives to the respective country team program manager.
</t>
    </r>
    <r>
      <rPr>
        <b/>
        <sz val="11"/>
        <color rgb="FF000000"/>
        <rFont val="Calibri"/>
        <family val="2"/>
        <scheme val="minor"/>
      </rPr>
      <t>QUALIFICATIONS</t>
    </r>
    <r>
      <rPr>
        <sz val="11"/>
        <color indexed="8"/>
        <rFont val="Calibri"/>
        <family val="2"/>
        <scheme val="minor"/>
      </rPr>
      <t>: Candidate must possess BS or BA degree in Business, Management, Finance, Accounting or relevant to position. Understanding of qualitative and quantitative analytical and evaluative methods. Applicant must possess and maintain a Secret security clearance. Candidate should have demonstrated knowledge of the principles, policies, and practices of system acquisition to plan, organize, and coordinate key phases of development, production, deployment and sustainment.</t>
    </r>
  </si>
  <si>
    <t>Air Combat Command</t>
  </si>
  <si>
    <t>Eglin AFB</t>
  </si>
  <si>
    <t>Defense Finance and Accounting Service</t>
  </si>
  <si>
    <t>Sanders, Robert A.</t>
  </si>
  <si>
    <t xml:space="preserve">Mr. </t>
  </si>
  <si>
    <t>Rob</t>
  </si>
  <si>
    <t>Sanders</t>
  </si>
  <si>
    <t>robert.a.sanders36.civ@mail.mil</t>
  </si>
  <si>
    <t>Mr. Rob Sanders</t>
  </si>
  <si>
    <t>317-435-2379</t>
  </si>
  <si>
    <t>USACE - Detroit District (LRE)</t>
  </si>
  <si>
    <t>Sault Sainte Marie</t>
  </si>
  <si>
    <t>MI</t>
  </si>
  <si>
    <t>Correction/Change to be made</t>
  </si>
  <si>
    <t>MA</t>
  </si>
  <si>
    <t>Construction Control Representative</t>
  </si>
  <si>
    <t>E6:E7:E8:W1:W2</t>
  </si>
  <si>
    <t>JMC-Crane Army Ammunition Activity</t>
  </si>
  <si>
    <t>SMSgt Dennis Tallent</t>
  </si>
  <si>
    <t>Contracting Specialist</t>
  </si>
  <si>
    <t>E2:E3:E4:E5:E6</t>
  </si>
  <si>
    <t>USACE - San Francisco District (SPN)</t>
  </si>
  <si>
    <t>San Francisco</t>
  </si>
  <si>
    <t>W2:W3:W4</t>
  </si>
  <si>
    <t>E6</t>
  </si>
  <si>
    <t>Ruckman Tabitha N</t>
  </si>
  <si>
    <t xml:space="preserve">Spencer, Megan H. </t>
  </si>
  <si>
    <t>Tab</t>
  </si>
  <si>
    <t>Ruckman</t>
  </si>
  <si>
    <t>tabitha.n.ruckman.mil@mail.mil</t>
  </si>
  <si>
    <t>SFC Tabitha Ruckman</t>
  </si>
  <si>
    <t>TSgt</t>
  </si>
  <si>
    <t>Megan</t>
  </si>
  <si>
    <t>Spencer</t>
  </si>
  <si>
    <t>megan.h.spencer.mil@mail.mil</t>
  </si>
  <si>
    <t>317-435-2378</t>
  </si>
  <si>
    <t>TSgt Megan Spencer</t>
  </si>
  <si>
    <t>dfas.indianapolis-in.zh.mbx.pfi@mail.mil</t>
  </si>
  <si>
    <t>DLA Energy</t>
  </si>
  <si>
    <t>O3:O4:O5</t>
  </si>
  <si>
    <t>•</t>
  </si>
  <si>
    <t>USACE - Albuquerque District (SPA)</t>
  </si>
  <si>
    <t>Albuquerque</t>
  </si>
  <si>
    <t>NM</t>
  </si>
  <si>
    <t>AH-64 Armament/Electronics/Avionics Repairer</t>
  </si>
  <si>
    <t>Holly</t>
  </si>
  <si>
    <t>Tilley</t>
  </si>
  <si>
    <t>holly.c.tilley.mil@mail.mil</t>
  </si>
  <si>
    <t>E4:E5</t>
  </si>
  <si>
    <t>O2:O3:O4</t>
  </si>
  <si>
    <t>USACE - New Orleans District (MVN)</t>
  </si>
  <si>
    <t>New Orleans</t>
  </si>
  <si>
    <t>LA</t>
  </si>
  <si>
    <t>Project Manager</t>
  </si>
  <si>
    <t>Tilley, Holly C</t>
  </si>
  <si>
    <t>463-298-4362</t>
  </si>
  <si>
    <t>25-6629</t>
  </si>
  <si>
    <t>Secretary of the Air Force</t>
  </si>
  <si>
    <t>SAF - IARC - AFSAT</t>
  </si>
  <si>
    <t>F-16 Instructor Pilot</t>
  </si>
  <si>
    <t>Morocco</t>
  </si>
  <si>
    <t>25-6646</t>
  </si>
  <si>
    <t>ACC-USAFWC-53 WG-68 EWS</t>
  </si>
  <si>
    <t>Fighter Electronic Warfare Test SME</t>
  </si>
  <si>
    <r>
      <rPr>
        <b/>
        <sz val="11"/>
        <color rgb="FF000000"/>
        <rFont val="Calibri"/>
        <family val="2"/>
        <scheme val="minor"/>
      </rPr>
      <t>25-6646, Length 179 days:</t>
    </r>
    <r>
      <rPr>
        <sz val="11"/>
        <color indexed="8"/>
        <rFont val="Calibri"/>
        <family val="2"/>
        <scheme val="minor"/>
      </rPr>
      <t xml:space="preserve">
Fighter pilot or Weapon Systems Officer subject matter expert needed to support Foreign Military Sales electronic warfare testing.  Duties include reviewing test plans, executing flight, ground, laboratory tests (multiple sites, approx 45 TDY days per year to various test sites in the US), and providing fighter subject matter expertise to mission data engineering teams.  May also assist with ADO type duties as required.
Initial orders for 179 days, but this is an enduring/funded requirement.
The 68 EWS is an all-civilian Foreign Military sales squadron within the 350th Spectrum Warfare Wing at Eglin.  The unit supports 31 nations with 14 electronic warfare systems, and is home to 12 high end laboratories.  This position serves on the test support team, which provides planning/execution/guidance to over 85 civilian engineers and equipment specialists.  Opportunities may exist for foreign travel if desired.  
Contact Justin "Ninja" Goldstein, 68 EWS Director, at justin.goldstein.2@us.af.mil with any questions or for more information about the position.
Qualifications:  Required: 11F or 12F preferred, 11B/12B considered.  Desired: Electronic Warfare experience, test experience.  
Do not have to be current/qualified in the jet, this is a non-flying assignment.  Opportunities may exist to fly with 40 FLTS or 85 TES at Eglin if current.</t>
    </r>
  </si>
  <si>
    <t>Military Security Force</t>
  </si>
  <si>
    <t>E3:E4:E5</t>
  </si>
  <si>
    <t>leanne.felvus-webb.mil@mail.mil</t>
  </si>
  <si>
    <t>26-6012</t>
  </si>
  <si>
    <r>
      <rPr>
        <b/>
        <sz val="11"/>
        <color rgb="FF000000"/>
        <rFont val="Calibri"/>
        <family val="2"/>
        <scheme val="minor"/>
      </rPr>
      <t>25-6012, Length 1 Year:</t>
    </r>
    <r>
      <rPr>
        <sz val="11"/>
        <color indexed="8"/>
        <rFont val="Calibri"/>
        <family val="2"/>
        <scheme val="minor"/>
      </rPr>
      <t xml:space="preserve">
Applicants must email the following documents to leanne.felvus-webb.mil@mail.mil for consideration***
Professional Resume
Military Bio
Last three evaluations
Soldier Talent Profile
Military Police Officer for the Directorate of Emergency Services (DES) on an Army depot; providing police service/information and selective law enforcement activities which complement the Commander's law enforcement and security mission; responsible for the inspection of all commercial truck traffic entering the depot; perform random searches of vehicles entering the depot; control access to the installation by adhering to determined physical security measures; patrols Letterkenny Munitions Center (LEMC).</t>
    </r>
  </si>
  <si>
    <t>463-298-4378</t>
  </si>
  <si>
    <t>Ben Guerir AB, Marrakesh</t>
  </si>
  <si>
    <t>26-6019</t>
  </si>
  <si>
    <t>Judge Advocate</t>
  </si>
  <si>
    <r>
      <rPr>
        <b/>
        <sz val="11"/>
        <color rgb="FF000000"/>
        <rFont val="Calibri"/>
        <family val="2"/>
        <scheme val="minor"/>
      </rPr>
      <t>26-6019, Length 1 Year:</t>
    </r>
    <r>
      <rPr>
        <sz val="11"/>
        <color indexed="8"/>
        <rFont val="Calibri"/>
        <family val="2"/>
        <scheme val="minor"/>
      </rPr>
      <t xml:space="preserve">
Serves as Judge Advocate to handle a variety of civil and administrative law matters, which include Financial Liability, Investigations of Property Loss (FLIPL), AR 15-6 Investigation review, EEO/labor/employment matters. Lawyer will work in the Corpus Christi Army Depot Legal Office on a wide range of high priority legal projects with Command interest. Anticipated priority of effort will be directed toward work in the areas of administrative law, freedom of information inquiries, ethics, legal assistance, and installation issues. Officer will serve with other attorneys and be supervised by an Army Civilian. Attorney must be a member in good standing of a state bar. Minimum of 3 years recent legal experience is desirable. Graduate of JAG advance course a plus.</t>
    </r>
  </si>
  <si>
    <t>USTRANSCOM-ARTRANS-596th BDE 834th BN</t>
  </si>
  <si>
    <t>Security Guard</t>
  </si>
  <si>
    <t>26-6039</t>
  </si>
  <si>
    <t>26-6041</t>
  </si>
  <si>
    <t>26-6042</t>
  </si>
  <si>
    <t>E6:E7:E8</t>
  </si>
  <si>
    <t>26-6045</t>
  </si>
  <si>
    <t>Naval Surface Warfare Center</t>
  </si>
  <si>
    <t>NSWC-Crane Division-RDER</t>
  </si>
  <si>
    <t>OUSW R&amp;E Prototype Trainer</t>
  </si>
  <si>
    <t>E6:E7:E8:O3:W1:W2:W3</t>
  </si>
  <si>
    <t>26-6046</t>
  </si>
  <si>
    <t>Operations Deputy Chief</t>
  </si>
  <si>
    <r>
      <rPr>
        <b/>
        <sz val="11"/>
        <color rgb="FF000000"/>
        <rFont val="Calibri"/>
        <family val="2"/>
        <scheme val="minor"/>
      </rPr>
      <t>26-6041, Length 2 Years:</t>
    </r>
    <r>
      <rPr>
        <sz val="11"/>
        <color indexed="8"/>
        <rFont val="Calibri"/>
        <family val="2"/>
        <scheme val="minor"/>
      </rPr>
      <t xml:space="preserve">
Will consider 12A Engineer Officer that is either a degreed engineer or a non-degreed engineer with major construction experience in the civilian sector. Chief of the Contract Administration Section (CAS) at the IPO with Major Duties: 
This position requires a Degreed Engineer or Major Construction Experience as 90% of the work in this position will be to rely on engineering training, and/or significant Construction Experience on Commercial and Industrial projects with experience in reading and interpreting plans and specifications.  The remaining 10% will be spent as the Supervisor for a team of 4 Engineers and Civil Engineering Technicians (civilian) in the CAS Section.
Review Requests for Equitable Adjustments (REAs) for merit from the contractor by interpreting plans and specifications and making a recommendation of merit to the Resident Engineer, Administrative Contracting Officer (ACO), or Contracting Officer (KO).
Processing Modifications to the contract by drafting Statements of Work (SOW), developing cost estimates up to $250K in modification value, interpreting and reviewing Contractor proposals, establishing a government position in a Pre-Negotiation Objectives Memorandum (POM), negotiating with the contractor at the direction of the ACO or KO, documenting the results with a Post Negotiation Memorandum (PNM), drafting change documents, and recording all in the modification file, for all modifications on the contract, usually the most intense and complex, for modifications regardless of value.  Use and understanding of Federal Acquisition Regulations (FAR) is required.
If the applicant is not a degreed engineer, or does not qualify by having significant construction experience, or is not interested in performing intense engineering contract administration work, they will not be considered.  Previous experience doing this specific work is not required. 
Work is on the $2.0 Billion New Lock at the Soo Mega-Project.  Project started in July 2022 and is estimated to be complete by July 2030.  Work is located in Northern Michigan at Sault Ste. Marie, MI.  The Integrated Project Office (IPO) is an office of 36 people, with 1 AC CPT and 3 NCO's in the Quality Assurance Team, and an office of construction professionals dedicated to ensuring the project succeeds on time and within budget.
This is a great opportunity for an Reservist, Guard, IMA, IRR Engineer Officer to gain experience working with USACE on a Mega-Project.
Qualifications:
1)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
To apply, please email SFC Ruckman at tabitha.n.ruckman.mil@mail.mil and include your resume, military biosketch, three evaluations (NCOER, OER, school evaluations), and your soldier Talent Profile.
Qualifications:
1)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t>
    </r>
  </si>
  <si>
    <t>Supervisory Engineer Officer</t>
  </si>
  <si>
    <r>
      <rPr>
        <b/>
        <sz val="11"/>
        <color rgb="FF000000"/>
        <rFont val="Calibri"/>
        <family val="2"/>
        <scheme val="minor"/>
      </rPr>
      <t>26-6039, Length 2 Years:</t>
    </r>
    <r>
      <rPr>
        <sz val="11"/>
        <color indexed="8"/>
        <rFont val="Calibri"/>
        <family val="2"/>
        <scheme val="minor"/>
      </rPr>
      <t xml:space="preserve">
Will consider a 12W (Carpentry and Masonry), 12H (Construction Engineering Supervisor), 12R (Electrician), 12K
(Plumber), 12N (Horizontal), 12T (Technical Engineer), 12X (General Engineering Supervisor), or Warrant Officer equivalents. 
Responsibilities:
1) Observes and investigates all construction phases of highly complex projects to ensure compliance with contract
schedules, specifications and shop drawings.
2) Confers with contractors concerning sufficiency and suitability of equipment being used, number of workers
employed, etc., to assure completion of work on or ahead of schedule.
3) Review contractor's proposed working schedules for logic, adequacy and to determine whether construction
schedules will be met. Recommends revision to schedule as necessary.
4) Engage directly with the Contractor on assigned Definable Features of Work (DFOW) and discuss principal
construction features and requirements, in terms of methods and equipment operations, related to plans and specs.
5) Prepare and review other reports such as results of tests, change orders or other deviations approved or submitted
with recommendations, etc. Review and comment on Submittals and Requests for Information (RFI).
6) Perform biddability, constructability, operability, environmental, sustainability (BCOES) reviews of plans and
specifications to determine practicability from a construction viewpoint whether physical obstruction or other
construction difficulties. Review and comment on Statements of Work (SOW) for contract modifications.
Conditions Of Employment:
1) Appointment may be subject to a suitability or fitness determination, as determined by a completed background investigation.
2) Initial and annual physical exam is required.
3) Position requires employee to serve on rotating shifts, weekends and holidays.
</t>
    </r>
    <r>
      <rPr>
        <b/>
        <sz val="11"/>
        <color rgb="FF000000"/>
        <rFont val="Calibri"/>
        <family val="2"/>
        <scheme val="minor"/>
      </rPr>
      <t>Qualifications</t>
    </r>
    <r>
      <rPr>
        <sz val="11"/>
        <color indexed="8"/>
        <rFont val="Calibri"/>
        <family val="2"/>
        <scheme val="minor"/>
      </rPr>
      <t xml:space="preserve">:
1)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
To apply, please email SFC Ruckman at tabitha.n.ruckman.mil@mail.mil and include your resume, military biosketch, three evaluations (NCOER, OER, school evaluations), and your soldier Talent Profile.
</t>
    </r>
  </si>
  <si>
    <r>
      <rPr>
        <b/>
        <sz val="11"/>
        <color rgb="FF000000"/>
        <rFont val="Calibri"/>
        <family val="2"/>
        <scheme val="minor"/>
      </rPr>
      <t>26-6042, Length 179 days:</t>
    </r>
    <r>
      <rPr>
        <sz val="11"/>
        <color indexed="8"/>
        <rFont val="Calibri"/>
        <family val="2"/>
        <scheme val="minor"/>
      </rPr>
      <t xml:space="preserve">
Will consider a 12W (Carpentry and Masonry), 12H (Construction Engineering Supervisor), 12R (Electrician), 12K (Plumber), 12N (Horizontal), 12T (Technical Engineer), 12X (General Engineering Supervisor), or Warrant Officer
Construction Control Representative Responsibilities:
1) Observes and investigates all construction phases of highly complex projects to ensure compliance with contract schedules, specifications and shop drawings.
2) Confers with contractors concerning sufficiency and suitability of equipment being used, number of workers employed, etc., to assure completion of work on or ahead of schedule.
3) Review contractor's proposed working schedules for logic, adequacy and to determine whether construction schedules will be met. Recommends revision to schedule as necessary.  
4) Engage directly with the Contractor on assigned Definable Features of Work (DFOW) and discuss principal construction features and requirements, in terms of methods and equipment operations, related to plans and specs.
5) Prepare and review other reports such as results of tests, change orders or other deviations approved or submitted with recommendations, etc. Review and comment on Submittals and Requests for Information (RFI).
6) Perform biddability, constructability, operability, environmental, sustainability (BCOES) reviews of plans and specifications to determine practicability from a construction viewpoint whether physical obstruction or other construction difficulties.  Review and comment on Statements of Work (SOW) for contract modifications.
Conditions Of Employment: 
1) Appointment may be subject to a suitability or fitness determination, as determined by a completed background investigation.
2) Initial and annual physical exam is required.
3) Position requires employee to serve on rotating shifts, weekends and holidays.
</t>
    </r>
    <r>
      <rPr>
        <b/>
        <sz val="11"/>
        <color rgb="FF000000"/>
        <rFont val="Calibri"/>
        <family val="2"/>
        <scheme val="minor"/>
      </rPr>
      <t>Qualifications</t>
    </r>
    <r>
      <rPr>
        <sz val="11"/>
        <color indexed="8"/>
        <rFont val="Calibri"/>
        <family val="2"/>
        <scheme val="minor"/>
      </rPr>
      <t>:
1)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
To apply, please email SFC Ruckman at tabitha.n.ruckman.mil@mail.mil and include your resume, military biosketch, three evaluations (NCOER, OER, school evaluations), and your soldier Talent Profile.</t>
    </r>
  </si>
  <si>
    <r>
      <rPr>
        <b/>
        <sz val="11"/>
        <color rgb="FF000000"/>
        <rFont val="Calibri"/>
        <family val="2"/>
        <scheme val="minor"/>
      </rPr>
      <t>26-6046, Length 1 Year:</t>
    </r>
    <r>
      <rPr>
        <sz val="11"/>
        <color indexed="8"/>
        <rFont val="Calibri"/>
        <family val="2"/>
        <scheme val="minor"/>
      </rPr>
      <t xml:space="preserve">
Serves as the Operations Division Deputy Chief, providing leadership,management, supervision and oversight over six (6) separate Operations Branch functions and staff in the areas of flood risk management operations and maintenance, recreation, environmental stewardship, budget and fiscal management, administrative support including personnel and related automated systems and manpower, and emergency management.
1. 75% Operations Deputy Chief is responsible personally and/or through a subordinate staff:
a. Plans and coordinates the development and management of the operating budgets and fiscal resources essential for the operation and maintenance of nine (9) separate operating projects, throughout three (3) major watershed basins within Albuquerque District.  
b. Plans, coordinates, directs and oversees the development and management of effective and efficient administrative support functions in key areas. 
c. Provides long range planning and policy recommendations on scheduling and modifications to flood control, recreation, sustainability and environmental stewardship projects. Attends meetings with the Operations Chief, and with various technical branches to assist with developing and recommending District project operating policies.
d. Plans, coordinates and oversees execution of the District’s Operations and Maintenance, Recreation and Environmental Stewardship programs. This includes maintenance of the District’s channels, 15 multi-purpose with flood control projects. Supports Operations branch supervisors in resolving complications with funding, priorities, and contractors. Ensures regular communication and coordination between all 6 Operations branches, and overall tracking of Operations work product delivery deadlines through regular Operations leadership meetings.  Represents the Corps in meetings with Federal, State, Local agencies and stakeholders. Responsible for ensuring the technical support branch has the appropriate oversight for engineering work products.
2. 25% As Branch Chief serves as a second level supervisor over two subordinate sections, exercises the full range of supervisory and managerial responsibilities for technical and administrative matters over the staff</t>
    </r>
    <r>
      <rPr>
        <sz val="11"/>
        <color rgb="FF000000"/>
        <rFont val="Calibri"/>
        <family val="2"/>
        <scheme val="minor"/>
      </rPr>
      <t>.</t>
    </r>
    <r>
      <rPr>
        <sz val="11"/>
        <color indexed="8"/>
        <rFont val="Calibri"/>
        <family val="2"/>
        <scheme val="minor"/>
      </rPr>
      <t xml:space="preserve">
</t>
    </r>
    <r>
      <rPr>
        <b/>
        <sz val="11"/>
        <color rgb="FF000000"/>
        <rFont val="Calibri"/>
        <family val="2"/>
        <scheme val="minor"/>
      </rPr>
      <t>Qualifications</t>
    </r>
    <r>
      <rPr>
        <sz val="11"/>
        <color indexed="8"/>
        <rFont val="Calibri"/>
        <family val="2"/>
        <scheme val="minor"/>
      </rPr>
      <t xml:space="preserve">: Candidate must have a Bachelor of Science in biology or engineering, preferably civil engineering. Candidate must have a valid driver's license.
To apply for this position, please send your resume, military biosketch, three evaluations, and your soldier talent profile to SFC Tabitha Ruckman at tabitha.n.ruckman.mil@mail.mil.
</t>
    </r>
  </si>
  <si>
    <r>
      <rPr>
        <b/>
        <sz val="11"/>
        <color rgb="FF000000"/>
        <rFont val="Calibri"/>
        <family val="2"/>
        <scheme val="minor"/>
      </rPr>
      <t>26-6045, Length 1 year:</t>
    </r>
    <r>
      <rPr>
        <sz val="11"/>
        <color indexed="8"/>
        <rFont val="Calibri"/>
        <family val="2"/>
        <scheme val="minor"/>
      </rPr>
      <t xml:space="preserve">
The service member selected for this position will serve on an Unmanned Aerial Vehicle (UAV) Mobile Training Team (MTT) for the Rapid Assessment of Prototype Technology Readiness Task Force (RAPTR TF) within the Office of the Under Secretary of War for Research and Engineering (OUSW R&amp;E). The individual selected for this position will participate in the planning and execution of training for prototype technologies within the OUSW R&amp;E ecosystem. The training provided by this MTT will be operator level employment, maintenance, and tactical network integration for Army and joint service personnel. Applicants must have experience with training plan development, strong
interpersonal communication skills, the ability to perform autonomously on small teams with minimal oversight, and
moderate aptitude with the Microsoft Office Suite of products (primarily PowerPoint, Excel, Outlook). The service member hired for this position will also participate in daily duty requirements for the RAPTR TF when not engaged directly in the MTT activities associated with this position. Travel for this position will be at least 25%.
</t>
    </r>
    <r>
      <rPr>
        <b/>
        <sz val="11"/>
        <color rgb="FF000000"/>
        <rFont val="Calibri"/>
        <family val="2"/>
        <scheme val="minor"/>
      </rPr>
      <t>Qualifications</t>
    </r>
    <r>
      <rPr>
        <sz val="11"/>
        <color indexed="8"/>
        <rFont val="Calibri"/>
        <family val="2"/>
        <scheme val="minor"/>
      </rPr>
      <t>: MOS 18A, 18B, 18C, 18D, 18E, 18F, 18Z or 180A with TS/SCI</t>
    </r>
  </si>
  <si>
    <t>Watercraft Operator</t>
  </si>
  <si>
    <t>26-6083</t>
  </si>
  <si>
    <t>266th Range Squadron</t>
  </si>
  <si>
    <t>Link Unit Manager</t>
  </si>
  <si>
    <t>Mountain Home</t>
  </si>
  <si>
    <t>26-6087</t>
  </si>
  <si>
    <t>OPERATIONS OFFICER/S-3</t>
  </si>
  <si>
    <r>
      <rPr>
        <b/>
        <sz val="11"/>
        <color rgb="FF000000"/>
        <rFont val="Calibri"/>
        <family val="2"/>
        <scheme val="minor"/>
      </rPr>
      <t>26-6087, Length 1 Year:</t>
    </r>
    <r>
      <rPr>
        <sz val="11"/>
        <color indexed="8"/>
        <rFont val="Calibri"/>
        <family val="2"/>
        <scheme val="minor"/>
      </rPr>
      <t xml:space="preserve">
Serves as the Operations Officer for the United States Army Flight Training Detachment - Peace Vanguard (USAFTD-PV) . Assists in the leadership and management of over 50 assigned personnel. Technical management and oversight includes training management, operations, command and control and development of assigned missions with associated key logistics packages. Serves as representative for the Command and Detachment in all
operational matters. Develops policy and procedural guidance for subordinate leaders, as well as coordinating FMS mission planning objectives with other governmental agencies. Simultaneously coordinates mission logistics, personnel movements and aircraft transportation for multiple exercises. Execute short/long-term planning, annual training guidance development, and CCIR process management.</t>
    </r>
  </si>
  <si>
    <r>
      <rPr>
        <b/>
        <sz val="11"/>
        <color rgb="FF000000"/>
        <rFont val="Calibri"/>
        <family val="2"/>
        <scheme val="minor"/>
      </rPr>
      <t>26-6083, Length 1 Year:</t>
    </r>
    <r>
      <rPr>
        <sz val="11"/>
        <color indexed="8"/>
        <rFont val="Calibri"/>
        <family val="2"/>
        <scheme val="minor"/>
      </rPr>
      <t xml:space="preserve">
Input data into Link 16 Pulse Deconfliction Server (LPDS) for TFA approval. Ensure that the annual TFA waiver process is completed. Member will be the POC for any IDLs and network descriptions for the F-15SG. Assist as the TDLMO liaison and any exercise participation wavers needed for L-16 use. Assist with NDF to support Link 16.
</t>
    </r>
    <r>
      <rPr>
        <b/>
        <sz val="11"/>
        <color rgb="FF000000"/>
        <rFont val="Calibri"/>
        <family val="2"/>
        <scheme val="minor"/>
      </rPr>
      <t>Qualifications</t>
    </r>
    <r>
      <rPr>
        <sz val="11"/>
        <color indexed="8"/>
        <rFont val="Calibri"/>
        <family val="2"/>
        <scheme val="minor"/>
      </rPr>
      <t>:  Link 16 Unit Manager (LUM) Course JT-220 or Multi-TDL Operations Planners Course, JT-201. Member must also hold at a minimum a SECRET clearance.</t>
    </r>
  </si>
  <si>
    <t>ID</t>
  </si>
  <si>
    <t>26-6109</t>
  </si>
  <si>
    <t>Quality Assurance Representative</t>
  </si>
  <si>
    <t>E6:O1:W1</t>
  </si>
  <si>
    <t>26-6111</t>
  </si>
  <si>
    <t>Crane Operator</t>
  </si>
  <si>
    <t>26-6112</t>
  </si>
  <si>
    <t>26-6113</t>
  </si>
  <si>
    <t>Lock and Dam Equipment Mechanic</t>
  </si>
  <si>
    <t>26-6114</t>
  </si>
  <si>
    <t>Lock and Dam Operator</t>
  </si>
  <si>
    <t>26-6115</t>
  </si>
  <si>
    <r>
      <rPr>
        <b/>
        <sz val="11"/>
        <color rgb="FF000000"/>
        <rFont val="Calibri"/>
        <family val="2"/>
        <scheme val="minor"/>
      </rPr>
      <t>26-6111, Length 1 year:</t>
    </r>
    <r>
      <rPr>
        <sz val="11"/>
        <color indexed="8"/>
        <rFont val="Calibri"/>
        <family val="2"/>
        <scheme val="minor"/>
      </rPr>
      <t xml:space="preserve">
Operates barge-mounted cranes (approximately 100–140-ton capacity with various size buckets and various length
booms) required in the maintenance of navigation locks and dams and navigation channels, performing difficult
operations where maneuverability is restricted and accuracy is critical. Uses such attachments as clamshell bucket,
orange-peel bucket, drag bucket, and pile driving hammer on friction type machine. Blocks and headache ball will be
used on friction and hydraulic type cranes. Determines length and angle of boom and proper positioning of crane for
all work performed. As required, operates other types of cranes for which authorized. The general scope of work tends
to vary according to season of year. The following work assignments are typical of duties performed, i.e., pile driving, duty cycle, de-waterings, rigging/lift plans, operate heavy equipment machinery.
Duty Location:  7400 Leake Ave New Orleans, LA 70118
Qualifications: Crane Operator's Certificate from an accredited (nationally recognized accrediting organization) crane/derrick
operator testing organization; or Qualification by a professionally independent source that qualifies crane operators; or Qualification by the U.S. military; or licensing by a U.S. Government Entity. Once selected, selectee must be
certified and trained on USACE plant prior to commencing work.</t>
    </r>
  </si>
  <si>
    <r>
      <rPr>
        <b/>
        <sz val="11"/>
        <color rgb="FF000000"/>
        <rFont val="Calibri"/>
        <family val="2"/>
        <scheme val="minor"/>
      </rPr>
      <t>26-6112, Length 1 Year:</t>
    </r>
    <r>
      <rPr>
        <sz val="11"/>
        <color indexed="8"/>
        <rFont val="Calibri"/>
        <family val="2"/>
        <scheme val="minor"/>
      </rPr>
      <t xml:space="preserve">
Conducts hydrographic surveys of the district's navigation channels to accurately locate channel deficiencies, sunken vessels and/or other obstructions that may interfere with use of the waterway, uses Differential Global Positioning instrumentation in conjunction with motion-corrected single beam bathymetric systems and hydrographic computer software, analyzes raw survey data, directs the use of equipment
and vessels to gather necessary information on channel conditions, and investigates reported underwater channel
obstructions.
To apply for this position, please email your resume, military bio, three evaluations, and your Soldier Talent profile to SFC Tabitha Ruckman at tabitha.n.ruckman.mil@mail.mil.</t>
    </r>
  </si>
  <si>
    <r>
      <rPr>
        <b/>
        <sz val="11"/>
        <color rgb="FF000000"/>
        <rFont val="Calibri"/>
        <family val="2"/>
        <scheme val="minor"/>
      </rPr>
      <t>26-6113, Length 1 year:</t>
    </r>
    <r>
      <rPr>
        <sz val="11"/>
        <color indexed="8"/>
        <rFont val="Calibri"/>
        <family val="2"/>
        <scheme val="minor"/>
      </rPr>
      <t xml:space="preserve">
Implements and maintains a site-specific program of scheduled inspections, test operations, preventive maintenance, and planned or unplanned emergency repair and replacement of a wide variety of electrical, electronic, hydraulics, and mechanically interrelated/interlocking facility equipment and controls. Equipment controls serviced are typically unique to navigation lock and dam facilities, ranging in age from essentially original equipment to that which is electronic state-of-the-art resulting from major rehabilitation and updating (i.e., variable frequency drives).
Independently schedules day-to-day maintenance and repair work; participates in short-term and long-term preventive
maintenance and repair/replacement planning; performs the most complex troubleshooting, diagnostic maintenance
inspection and repair work; and provides technical direction to other full-time and seasonal lower-graded personnel
assigned to assist in the accomplishment of repair and maintenance work. Overall site responsibility for maintenance and repair operations extends also to maintenance, repair, and replacement of parts, systems, equipment, or basic structure items normally associated with buildings and grounds at the facility. When required, performs locking of boats and dam gate operations. Implements and maintains a program of scheduled and unplanned/ emergency inspections, test operations, preventive maintenance, and repair/replacement of electrical, electronic, hydraulic, and mechanical interrelated/interlocking equipment and controls. Maintains continuing vigilance through personal observation, scheduled maintenance activities, inspections, discussions with operating personnel, and with supervisor to detect changes or variances in equipment functioning, response to operating commands or sounds that may signal.
impending electrical, electronic, mechanical, hydraulic, or pneumatic malfunctions or breakdowns.
To apply for this position, please send your resume, military bio, three evaluations, and your Soldier Talent Profile.</t>
    </r>
  </si>
  <si>
    <r>
      <rPr>
        <b/>
        <sz val="11"/>
        <color rgb="FF000000"/>
        <rFont val="Calibri"/>
        <family val="2"/>
        <scheme val="minor"/>
      </rPr>
      <t>26-6114, Length 1 Year:</t>
    </r>
    <r>
      <rPr>
        <sz val="11"/>
        <color indexed="8"/>
        <rFont val="Calibri"/>
        <family val="2"/>
        <scheme val="minor"/>
      </rPr>
      <t xml:space="preserve">
orks alone or as part of a two-man team during lockages. Handles bow or stern lines, walks lines to proper locations along wall and snubs lines to assist pilot in maneuvering craft into position. Secures towlines to lock wall as required. Operates electrical or electronic gate control to open or close gates at one end of the lock chamber. As necessary during operation, removes debris or ice in path of gates or in lock wall recesses to avoid equipment or machinery damage. Operates electrically, electronic, or hydraulically controlled valves controlling flow of water for emptying and filling operation, and during double lockages, operates electrical tow haulage unit as applicable to move barges into and out of lock chamber. Operates light and horn signals to vessels entering and leaving lock chamber. Understanding instructions or as directed,contacts boat pilots to obtain data such as number of passengers, tonnage and commodities being transported, point of origin and destination, etc., and following established procedures, records data plus information such as name of vessel, time of lockage, direction of travel and other pertinent facts about lockage. Operates electrical or electronic controls to raise or lower dam gates in accordance with specific instructions regarding time and degree of gate change. May be required to raise and lower wickets based on site specific facilities. Performs a variety of tasks in providing assistance to, and/or personally performing work required for the installation, repair and maintenance of lock or lock and dam machinery and equipment of mechanical or electrical type, concrete work, etc. Provides similar assistance to maintenance repair crews engaged in major work on lock or lock and dam appurtenant structures. Performs continuing and special operational or functional checks on machinery to avoid untimely or dangerous equipment breakdown, and identify development of unsafe situations, and reports same to supervisor. Operates a variety of power-driven hand tools and uses a variety of hand/mechanical tools to accomplish the maintenance tasks. May operate various types of floating plant and mobile equipment to accomplish tasks. May perform various sub-journeyman work such as welding, plumbing, carpentry, painting, electrical, etc. in the performance of duties. Other similar duties as assigned.
Duty location: 7400 Leake Ave New Orleans, LA 70118
To apply for this position, please email your resume, military bio, three evaluations, and your Soldier Talent Profile to SFC Tabitha Ruckman at tabitha.n.ruckman.mil@mail.mil.</t>
    </r>
  </si>
  <si>
    <r>
      <rPr>
        <b/>
        <sz val="11"/>
        <color rgb="FF000000"/>
        <rFont val="Calibri"/>
        <family val="2"/>
        <scheme val="minor"/>
      </rPr>
      <t>26-6115, Length 1 Year:</t>
    </r>
    <r>
      <rPr>
        <sz val="11"/>
        <color indexed="8"/>
        <rFont val="Calibri"/>
        <family val="2"/>
        <scheme val="minor"/>
      </rPr>
      <t xml:space="preserve">
Operates twin-engine and diesel-powered vessels (26-65 foot in length), navigates and maneuvers vessels for personnel engaged in conducting hydrographic and reconnaissance surveys along various waterways, maintains and conducts daily and monthly inspections on vessels, complies with navigation regulations
and practices for the safety of personnel, and performs operator maintenance in accordance with established rules
and regulations.
Qualifications: Must have certifications and licenses to operate a small craft vessel.
Duty Location: 7400 Leake Ave New Orleans, LA 70118
To apply for this position, please send your resume, military bio, three evaluations, and your Soldier Talent Profile to SFC Tabitha Ruckman at tabitha.n.ruckman.mil@mail.mil.</t>
    </r>
  </si>
  <si>
    <t>Engineering Tech - Civil Survey Techn</t>
  </si>
  <si>
    <r>
      <rPr>
        <b/>
        <sz val="11"/>
        <color rgb="FF000000"/>
        <rFont val="Calibri"/>
        <family val="2"/>
        <scheme val="minor"/>
      </rPr>
      <t>26-6109, Length 1 Year:</t>
    </r>
    <r>
      <rPr>
        <sz val="11"/>
        <color indexed="8"/>
        <rFont val="Calibri"/>
        <family val="2"/>
        <scheme val="minor"/>
      </rPr>
      <t xml:space="preserve">
Hiring for multiple locations: New Orleans, LA and Lafayette LA 
The Quality Assurance Representative III is expected to interpret plans and specifications relating to construction
problems of normal difficulty, that is those for which there are precedents and those without unusual complications.
The Quality Assurance Representative III will resolve differences between plans and specifications when such differences do not involve questions of cost or engineering design. Engineering and supervisory assistance is readily available and is provided as needed to assist in interpreting plans and specifications and in resolving differences involving complex problems. Technical assistance is also available on specialized trade crafts or materials problems. Inspection reports are reviewed for accuracy, completeness, and adequacy. Unusually difficult and novel problems are discussed with the supervisor.  Quality Assurance Representative III's are typically authorized to approve minor deviations in construction methods and practices which conform to established precedents, and do not involve added costs, and are consistent with contract plan and specifications. Decisions by Quality Assurance Representative III's on the acceptability of construction methods and practices about workmanship materials and the finished product are considered to be final.
</t>
    </r>
    <r>
      <rPr>
        <b/>
        <sz val="11"/>
        <color rgb="FF000000"/>
        <rFont val="Calibri"/>
        <family val="2"/>
        <scheme val="minor"/>
      </rPr>
      <t>Qualifications</t>
    </r>
    <r>
      <rPr>
        <sz val="11"/>
        <color indexed="8"/>
        <rFont val="Calibri"/>
        <family val="2"/>
        <scheme val="minor"/>
      </rPr>
      <t>: High school diploma and general construction experience
To apply for this position, please email your military bio, resume, and soldier Talent Profile to SFC Tabitha Ruckman at tabitha.n.ruckman.mil@mail.mil.</t>
    </r>
  </si>
  <si>
    <t>26-6121</t>
  </si>
  <si>
    <t>UAS Trainer (Maintenance/Operations) OUSW R&amp;E</t>
  </si>
  <si>
    <t>E6:E7:W1:W2</t>
  </si>
  <si>
    <t>Yuma</t>
  </si>
  <si>
    <r>
      <rPr>
        <b/>
        <sz val="11"/>
        <color rgb="FF000000"/>
        <rFont val="Calibri"/>
        <family val="2"/>
        <scheme val="minor"/>
      </rPr>
      <t>26-6121, Length 1 year:</t>
    </r>
    <r>
      <rPr>
        <sz val="11"/>
        <color indexed="8"/>
        <rFont val="Calibri"/>
        <family val="2"/>
        <scheme val="minor"/>
      </rPr>
      <t xml:space="preserve">
Select -15 Series Personnel (15C, 15E, 15M, 15X, 15W, 150U) required. TF RAPTR (Rapid Assessment of Prototype Technology Readiness), within the Office of the Under Secretary of War for Research &amp; Engineering (OUSW R&amp;E), has been tasked with establishing an operational site at Yuma Proving Ground (YPG) to support experimentation and training on Nonstandard Group 1-3 UAS. Service members (SMs) will undergo comprehensive training on all aspects of selected platforms, including launch and recovery operations, payload operations, maintenance, and ground operations. Along with conducting UAS operations, SMs will act as a TF RAPTR liaison for government activities, industry partner engagement, and training site coordination in order to enable the acceleration of emerging technology to the Joint Warfighter. Individuals will be asked to perform duties as needed when not engaged with direct flight operations. Instructor Operator/Standardization Operator and Technical Inspectors are highly preferred.  Individuals must be independently driven and operationally focused to achieve mission requirements with limited oversight while executing at the highest levels for the Department of War.
</t>
    </r>
    <r>
      <rPr>
        <b/>
        <sz val="11"/>
        <color rgb="FF000000"/>
        <rFont val="Calibri"/>
        <family val="2"/>
        <scheme val="minor"/>
      </rPr>
      <t>Qualifications</t>
    </r>
    <r>
      <rPr>
        <sz val="11"/>
        <color indexed="8"/>
        <rFont val="Calibri"/>
        <family val="2"/>
        <scheme val="minor"/>
      </rPr>
      <t>:  15C, 15E, 15M, 15W, 15X, 150U. Eligible for TS/SCI. Ability to obtain a Class 4 UAS flight physical.</t>
    </r>
  </si>
  <si>
    <t>26-6131</t>
  </si>
  <si>
    <t>Instructor Pilot Master Gunner</t>
  </si>
  <si>
    <t>26-6137</t>
  </si>
  <si>
    <t>Standardization Instructor Pilot</t>
  </si>
  <si>
    <r>
      <rPr>
        <b/>
        <sz val="11"/>
        <color rgb="FF000000"/>
        <rFont val="Calibri"/>
        <family val="2"/>
        <scheme val="minor"/>
      </rPr>
      <t>26-6131, Length 1 Year:</t>
    </r>
    <r>
      <rPr>
        <sz val="11"/>
        <color indexed="8"/>
        <rFont val="Calibri"/>
        <family val="2"/>
        <scheme val="minor"/>
      </rPr>
      <t xml:space="preserve">
Incumbent must be qualified as an AH-64D lnstructor Pilot and Instrument Flight Examiner by U.S. Army standards.
Graduate of Aviation Master Gunner Course with experience as and AH-64 Master Gunner and Standardization Pilot preferred. Serves as a senior member of the USAFTD Peace Vanguard AH64D Aviation Team. Formulates, oversees and evaluates the gunnery training program of the Detachment. Develops near term, short range, and long range training plans and  guidance in accordance with ATP 3-04.3, ATP 3-04.11, AR 385-10, AR 95-1, DA Pam 750-8 and pertinent Singaporean Air Force regulations. Writes and issues various types of orders as well as enforces TTPs as needed to conduct training activities and operations so as to meet requirements of Singaporean training requirements, DA, NGB, MACO Ms and Higher Headquarters. Will ensure proper communications between the United States Flight Training Detachment (USAFTD) and the Republic of Singapore Air Force (RSAF) to provide quality and streamlined aviation output. Conducts aviator training and evaluations. Coordinates and creates unit SOP's pertaining to procedures between RSAF and USAFTD. Performs other duties as assigned.</t>
    </r>
  </si>
  <si>
    <r>
      <rPr>
        <b/>
        <sz val="11"/>
        <color rgb="FF000000"/>
        <rFont val="Calibri"/>
        <family val="2"/>
        <scheme val="minor"/>
      </rPr>
      <t>26-6137, Length 1 Year:</t>
    </r>
    <r>
      <rPr>
        <sz val="11"/>
        <color indexed="8"/>
        <rFont val="Calibri"/>
        <family val="2"/>
        <scheme val="minor"/>
      </rPr>
      <t xml:space="preserve">
Applicant must be qualified as an AH-64D lnstructor Pilot and Instrument Flight Examiner by U.S. Army standards. Graduate of Aviation Master Gunner Course with experience as and AH-64 Master Gunner and Standardization Pilot preferred. Formulates, oversees and evaluates the aircrew training program of USAFTD. Develops short range and long range training plans and guidance in accordance with ATP 3-04.3, ATP 3-04.11, AR 385-10, AR 95-1, DA Pam 750-8 and pertinent Singaporean Air Force regulations. Writes and issues various types of orders as well as enforces TTPs, conducts training activities and operations to meet Singaporean training requirements, DA, NGB, and Higher Headquarters. Ensures proper communications between the United States Flight Training Detachment (USAFTD) and the Republic of Singapore Air Force (RSAF) to provide quality and streamlined aviation output. Conducts aviator training and evaluations. Coordinates and maintains unit SOP's pertaining to procedures between RSAF and USAFTD. Service member will complete and maintain assigned Defense Security Cooperation certificate for assigned functional area and certification level.
Position is for 1-year with an opportunity for extension for an additional year. Must possess a SECRET clearance.</t>
    </r>
  </si>
  <si>
    <t>Joint Base San Antonio</t>
  </si>
  <si>
    <t>26-6156</t>
  </si>
  <si>
    <t>E4:E5:E6:E7:W1:W2</t>
  </si>
  <si>
    <t>Camp Atterbury</t>
  </si>
  <si>
    <r>
      <rPr>
        <b/>
        <sz val="11"/>
        <color rgb="FF000000"/>
        <rFont val="Calibri"/>
        <family val="2"/>
        <scheme val="minor"/>
      </rPr>
      <t>26-6156, Length 1 year:</t>
    </r>
    <r>
      <rPr>
        <sz val="11"/>
        <color indexed="8"/>
        <rFont val="Calibri"/>
        <family val="2"/>
        <scheme val="minor"/>
      </rPr>
      <t xml:space="preserve">
Select -15 Series Personnel (15C, 15E, 15M, 15X, 15W, 150U) required. TF RAPTR (Rapid Assessment of Prototype Technology Readiness), within the Office of the Under Secretary of War for Research &amp; Engineering (OUSW R&amp;E), has been tasked with establishing an operational site at Camp Atterbury, IN (CAIN) to support experimentation and training on Nonstandard Group 1-3 UAS. Service members (SMs) will undergo comprehensive training on all aspects of selected platforms, including launch and recovery operations, payload operations, maintenance, and ground operations. Along with conducting UAS operations, SMs will act as a TF RAPTR liaison for government activities, industry partner engagement, and training site coordination in order to enable the acceleration of emerging technology to the Joint Warfighter. Individuals will be asked to perform duties as needed when not engaged with direct flight operations. Instructor Operator/Standardization Operator and Technical Inspectors are highly preferred.  Individuals must be independently driven and operationally focused to achieve mission requirements with limited oversight while executing at the highest levels for the Department of War.
</t>
    </r>
    <r>
      <rPr>
        <b/>
        <sz val="11"/>
        <color rgb="FF000000"/>
        <rFont val="Calibri"/>
        <family val="2"/>
        <scheme val="minor"/>
      </rPr>
      <t>Qualifications</t>
    </r>
    <r>
      <rPr>
        <sz val="11"/>
        <color indexed="8"/>
        <rFont val="Calibri"/>
        <family val="2"/>
        <scheme val="minor"/>
      </rPr>
      <t>:  15C, 15E, 15M, 15W, 15X, 150U. Eligible for TS/SCI. Ability to obtain a Class 4 UAS flight physical.</t>
    </r>
  </si>
  <si>
    <t>CENTCOM</t>
  </si>
  <si>
    <t>USMTM</t>
  </si>
  <si>
    <t>26-6166</t>
  </si>
  <si>
    <t>Facilities and Asset Coordinator</t>
  </si>
  <si>
    <t>Detroit</t>
  </si>
  <si>
    <t>26-6174</t>
  </si>
  <si>
    <t>NCOA Senior Instructor</t>
  </si>
  <si>
    <t>E9</t>
  </si>
  <si>
    <t>AH-64D Helicopter Repairer</t>
  </si>
  <si>
    <t>O6</t>
  </si>
  <si>
    <t>26-6184</t>
  </si>
  <si>
    <t>USACE - St Louis District (MVS)</t>
  </si>
  <si>
    <t>Engineering Technician</t>
  </si>
  <si>
    <t>E5:E6:E7:O1:O2:O3:O4</t>
  </si>
  <si>
    <t>Winfield</t>
  </si>
  <si>
    <t>MO</t>
  </si>
  <si>
    <t>26-6185</t>
  </si>
  <si>
    <t>Project Engineer</t>
  </si>
  <si>
    <t>E7:E8:O2:O3:O4:W2:W3:W4</t>
  </si>
  <si>
    <t>26-6186</t>
  </si>
  <si>
    <t>USACE - St Paul District (MVP)</t>
  </si>
  <si>
    <t>Construction Control Inspector</t>
  </si>
  <si>
    <t>E5:E6:E7:E8:O1:O2:O3:W1:W2:W3</t>
  </si>
  <si>
    <t>26-6187</t>
  </si>
  <si>
    <t>Supervisory Civil Engineer</t>
  </si>
  <si>
    <t>O3:O4:W3:W4</t>
  </si>
  <si>
    <t>26-6188</t>
  </si>
  <si>
    <t>Civil Engineer</t>
  </si>
  <si>
    <t>E7:E8:O1:O2:O3:O4:W2:W3:W4</t>
  </si>
  <si>
    <t>26-6196</t>
  </si>
  <si>
    <t>DFAS-COL-ZTB-Information Technology</t>
  </si>
  <si>
    <t>Functional Systems Analyst</t>
  </si>
  <si>
    <t>E5:E6:E7:O1:O2:O3:W1:W2</t>
  </si>
  <si>
    <t>26-6203</t>
  </si>
  <si>
    <r>
      <rPr>
        <b/>
        <sz val="11"/>
        <color rgb="FF000000"/>
        <rFont val="Calibri"/>
        <family val="2"/>
        <scheme val="minor"/>
      </rPr>
      <t>26-6166, Tour Length: 1 year</t>
    </r>
    <r>
      <rPr>
        <sz val="11"/>
        <color indexed="8"/>
        <rFont val="Calibri"/>
        <family val="2"/>
        <scheme val="minor"/>
      </rPr>
      <t xml:space="preserve">
Hiring 1 Candidate
Facilities and Asset Coordinator Responsibilities:
1) Support District asset inventory (floating plants - tug/barge and 4 field project office facilities) and financial tracking for life cycle and end of service items. Work with Resource Management and Real Estate offices to ensure proper
record management.
2) Establish holistic view of the District's current and future floating plant actions and needs. Provide proactive support
in developing plant account rates, and work with the local financial groups to set up revolving fund accounts for
facilities and vessels to allow for flexibility and efficiency in maintenance activities.
3) Support field project offices to develop service contracts to facilitate routine maintenance and floating plant actions,
such as Blanket Purchase Agreements (BPAs). Communicate and coordinate with field personnel to determine the best contracting mechanisms to provide efficiency.
4) Act as the secondary Facilities Equipment Maintenance - FEM (maintenance database and tracking system) person of contact for the District. Work with lead FEM manager to ensure data quality in the FEM database and communicate with technicians and team members in the project offices.
5) Perform maintenance engineering and project management actions as needed to support the Section, to include
Project Management Plan development/updates, and budget/schedule management, for a variety of funded facility
maintenance projects.
Qualifications:
1) Communication: Experience in written documentation and oral briefings. 
2) Problem Solving: Proactive in identifying problems; determine accuracy and relevance of information. 
3) Facility management: Ability to provide
guidance and coordination of asset maintenance requirements, including evaluation and implementation of
appropriate contractual solutions.
4) Construction Knowledge: Experience with marine and/or facility construction/operations is beneficial but not required.
To apply for this position, please email your resume, military bio, three evaluations, and your soldier talent profile to SFC Tabitha Ruckman at tabitha.n.ruckman.mil@mail.mil</t>
    </r>
  </si>
  <si>
    <r>
      <rPr>
        <b/>
        <sz val="11"/>
        <color rgb="FF000000"/>
        <rFont val="Calibri"/>
        <family val="2"/>
        <scheme val="minor"/>
      </rPr>
      <t>26-6174, Length 420 days:</t>
    </r>
    <r>
      <rPr>
        <sz val="11"/>
        <color indexed="8"/>
        <rFont val="Calibri"/>
        <family val="2"/>
        <scheme val="minor"/>
      </rPr>
      <t xml:space="preserve">
Serve as a Senior Enlisted Instructor/Advisor with the U.S. Military Training Mission (USMTM), Riyadh, Kingdom of
Saudi Arabia. Advises and assists Saudi Arabian Armed Forces (SAAF) on enlisted professional military education, NCO development, and leadership training initiatives.
Responsible for supporting the SAAF initiative to stand-up the Saudi Armed Forces Sergeant Major Academy in Khamis, Saudi Arabia. The SM will work directly with Saudi senior enlisted leaders and U.S. advisors to help refine the curriculum, and establish academic standards with the U.S. Army NCO development models. Provide subject matter expertise in leadership, training management and ethics to assist in refining the SAAF enlisted education program.
Represents the USMTM enlisted force in bilateral engagements, reinforcing professional military education standards and promoting mutual understanding between the U.S. military and the SAAF. Responsible for curriculum development, course delivery, and continuous improvement of the program of instruction (POI).
Qualifications:  Must be a Sergeant Major or Master Sergeant and a USASMA graduate. Prior experience as a Drill Sergeant or
instructor; held previous positions in TRADOC, NCOA, or other institutional training assignments preferred. Posses
strong communication, facilitation, and instructor skills. Must meet all medical, physical (AFT / height &amp; weight),and
deployment requirements for overseas assignments. Must have a valid secret clearance. .)</t>
    </r>
  </si>
  <si>
    <r>
      <rPr>
        <b/>
        <sz val="11"/>
        <color rgb="FF000000"/>
        <rFont val="Calibri"/>
        <family val="2"/>
        <scheme val="minor"/>
      </rPr>
      <t>26-6184, Length 1 Year:</t>
    </r>
    <r>
      <rPr>
        <sz val="11"/>
        <color indexed="8"/>
        <rFont val="Calibri"/>
        <family val="2"/>
        <scheme val="minor"/>
      </rPr>
      <t xml:space="preserve">
Serves as a Engineer Technician responsible for the complete lifecycle of civil works construction projects. Manages all aspects of contract administration, quality assurance (QA), and technical oversight from final design review to project closeout. Acts as the primary liaison between contractors, architect-engineer firms, and government stakeholders. Reviews and processes all RFIs, technical submittals, and contract modifications. Conducts on-site inspections, ensures compliance with all plans and specifications, and prepares final acceptance documents, including contractor performance evaluations (CPARS), to ensure projects are completed safely, on time, and within budget.
To apply for this tour, please email your resume, military bio, three evaluations, and your soldier talent profile to SFC Tabitha Ruckman at tabitha.n.ruckman.mil@mail.mil</t>
    </r>
  </si>
  <si>
    <r>
      <rPr>
        <b/>
        <sz val="11"/>
        <color rgb="FF000000"/>
        <rFont val="Calibri"/>
        <family val="2"/>
        <scheme val="minor"/>
      </rPr>
      <t>26-6185, Length 1 Year:</t>
    </r>
    <r>
      <rPr>
        <sz val="11"/>
        <color indexed="8"/>
        <rFont val="Calibri"/>
        <family val="2"/>
        <scheme val="minor"/>
      </rPr>
      <t xml:space="preserve">
Serves as a Project Engineer and Quality Assurance (QA) representative responsible for the contract administration
and technical oversight of diverse civil works projects, including the Lock 25 1200' expansion Mega Project. Manages
all construction phases, ensuring strict compliance with plans, specifications, and safety standards. Reviews and
approves contractor submittal, processes payments, and negotiates contract modifications. Acts as the primary
liaison between contractors, government agencies, and local officials to resolve complex issues, ensuring projects are
completed on schedule and within budget.
Qualifications: General Engineer, Architect, Civil Engineer, Environmental Engineer, Mechanical Engineer, Electrical Engineer, or Geologist degree
To apply for this position, please email your resume, military bio, three evaluations, and your soldier talent profile to SFC Tabitha Ruckman at tabitha.n.ruckman.mil@mail.mil.</t>
    </r>
  </si>
  <si>
    <r>
      <rPr>
        <b/>
        <sz val="11"/>
        <color rgb="FF000000"/>
        <rFont val="Calibri"/>
        <family val="2"/>
        <scheme val="minor"/>
      </rPr>
      <t>26-6186, Length 1 Year:</t>
    </r>
    <r>
      <rPr>
        <sz val="11"/>
        <color indexed="8"/>
        <rFont val="Calibri"/>
        <family val="2"/>
        <scheme val="minor"/>
      </rPr>
      <t xml:space="preserve">
Serves as the lead Construction Engineering Supervisor and Quality Assurance (QA) representative for Lock 25 1200' expansion Mega Project in Winfield, MO. Responsible for conducting on-site inspections of contractor performance to ensure strict adherence to project plans, specifications, and safety regulations in accordance with EM 385-1-1. Reviews and validates contractor quality control reports, computes periodic payments, and prepares estimates for contract modifications. Provides technical guidance and mentorship to junior Engineer Soldiers and NCOs. Acts as the primary liaison between the contracting authority and construction personnel to resolve disputes, ensuring projects are completed to standard, on time, and within budget.
To apply for this position, please email your resume, military bio, three evaluations, and your soldier talent profile to SFC Tabitha Ruckman at tabitha.n.ruckman.mil@mail.mil</t>
    </r>
  </si>
  <si>
    <r>
      <rPr>
        <b/>
        <sz val="11"/>
        <color rgb="FF000000"/>
        <rFont val="Calibri"/>
        <family val="2"/>
        <scheme val="minor"/>
      </rPr>
      <t>26-6187, Length 1 Year:</t>
    </r>
    <r>
      <rPr>
        <sz val="11"/>
        <color indexed="8"/>
        <rFont val="Calibri"/>
        <family val="2"/>
        <scheme val="minor"/>
      </rPr>
      <t xml:space="preserve">
Serves as one of the supervisory engineers (Officer in Charge) for the Lock 25 1200' expansion Mega Project
Resident Office, exercising command and control over all construction for their elements of the project. Directs and
synchronizes a team of subordinate project engineers and technical inspectors to ensure the successful execution of
the district's construction program. Acts as an Administrative Contracting Officer (ACO), providing technical and administrative oversight for highly complex lock and dam construction. Represents the command in engagements with federal, state, and local officials, making binding decisions to ensure projects are completed to the highest standard, safely, on time, and within budget.
To apply for this position, please email your resume, soldier talent profile, military bio, and three evaluations to SFC Tabitha Ruckman at tabitha.n.ruckman.mil@mail.mil.</t>
    </r>
  </si>
  <si>
    <r>
      <rPr>
        <b/>
        <sz val="11"/>
        <color rgb="FF000000"/>
        <rFont val="Calibri"/>
        <family val="2"/>
        <scheme val="minor"/>
      </rPr>
      <t>26-6188, Length 1 Year</t>
    </r>
    <r>
      <rPr>
        <sz val="11"/>
        <color indexed="8"/>
        <rFont val="Calibri"/>
        <family val="2"/>
        <scheme val="minor"/>
      </rPr>
      <t xml:space="preserve">
Serves as a Project Engineer and Quality Assurance (QA) representative responsible for the contract administration
and technical oversight of diverse civil works projects, including the Lock 25 1200' expansion Mega Project. Manages
all construction phases, ensuring strict compliance with plans, specifications, and safety standards. Reviews and
approves contractor submittal, processes payments, and negotiates contract modifications. Acts as the primary
liaison between contractors, government agencies, and local officials to resolve complex issues, ensuring projects are
completed on schedule and within budget.
Qualifications: General Engineer, Architect, Civil Engineer, Environmental Engineer, Mechanical Engineer, Electrical Engineer, or Geologist degree.
To apply for this position, please email your resume, military bio, soldier talent profile, and three evaluations to SFC Tabitha Ruckman at tabitha.n.ruckman.mil@mail.mil.</t>
    </r>
  </si>
  <si>
    <r>
      <rPr>
        <b/>
        <sz val="11"/>
        <color rgb="FF000000"/>
        <rFont val="Calibri"/>
        <family val="2"/>
        <scheme val="minor"/>
      </rPr>
      <t>26-6196, Length 1 Year</t>
    </r>
    <r>
      <rPr>
        <sz val="11"/>
        <color indexed="8"/>
        <rFont val="Calibri"/>
        <family val="2"/>
        <scheme val="minor"/>
      </rPr>
      <t xml:space="preserve">
This is an opportunity to serve as the critical link between the warfighter and the myPay mobile application development team. The selected individual will be responsible for defining, managing, and guiding the functional requirements throughout the entire System Development Lifecycle (SDLC). Key responsibilities include:
1. Leading the elicitation, analysis, and documentation of functional and non-functional requirements for the myPay mobile app.
2. Translating complex business needs into detailed user stories, process flows, and functional specification documents.
3. Guiding the project through all phases of the SDLC, from initial concept and design to development, testing, deployment, and post-production support.
4. Serving as the primary liaison between user communities, stakeholders, and the technical development team to ensure mutual understanding and alignment.
5. Facilitating requirements validation sessions, managing the requirements baseline, and communicating the impact of changes to project scope and schedule.
Qualifications:  Experience:
Demonstrated experience as a Systems Analyst, Business Analyst, or in a role focused on requirements management. In-depth knowledge of SDLC methodologies (e.g., Agile, Scrum, Waterfall).
Proven ability to create clear and concise requirements documentation (e.g., Business Requirements Documents, Functional Specifications, User Stories).
Strong experience in stakeholder management and facilitating communication
Please email the following documents to the assigned PFI Coordinator:
Soldier Talent Profile (Army Only)
vMPF (Air Force Only)
Professional Resume
Military Bio
PFI Coordinator: SFC Holly C. Tilley
holly.c.tilley.mil@mail.mil
(463) 298-4362</t>
    </r>
  </si>
  <si>
    <r>
      <rPr>
        <b/>
        <sz val="11"/>
        <color rgb="FF000000"/>
        <rFont val="Calibri"/>
        <family val="2"/>
        <scheme val="minor"/>
      </rPr>
      <t>26-6203, Length 1 Year:</t>
    </r>
    <r>
      <rPr>
        <sz val="11"/>
        <color indexed="8"/>
        <rFont val="Calibri"/>
        <family val="2"/>
        <scheme val="minor"/>
      </rPr>
      <t xml:space="preserve">
Applicants must email the following documents to leanne.felvus-webb.mil@mail.mil for consideration***
Professional Resume
Military Bio
Last three evaluations (if applicable) 
DA 705/5500
Soldier Talent Profile
Chain of Command Contact Info (email/phone#)
Serves in support of the Corpus Christi Army Depot (CCAD) Security Division. Required to qualify as a member of the Naval Air Station Corpus Christi (NASCC) Auxiliary Security Force (ASF). Performs guard duties, vehicular inspections, walking patrols, and executes Random Anti-terrorism Measures (RAM) as directed by the Watch Commander or competent authority. As directed, may serve as a watch stander in the CCAD Command Operations Center (COC) and command visitors’ center to monitor surveillance equipment, conduct physical security checks, escort VIP and foreign visitors, and compile associated reports and documentation.
Qualifications:  MOS: 31B | AFSC: 3P0X1
Must not have any disqualifying factors under the Lautenberg Amendment (Pub. L. 104–208, 18 U.S.C. § 922(g)), Uniform Code of Military Justice (UCMJ) violations in the past 3 years, or any pending or disqualifying civil or criminal actions. Must be able to maintain qualification and arm with M18 pistol, M16/M4 rifle, and M500 Shotgun.</t>
    </r>
  </si>
  <si>
    <t>26-6158</t>
  </si>
  <si>
    <t>Air Force Life Cycle Management Center</t>
  </si>
  <si>
    <t>AFLCMC-WIWN</t>
  </si>
  <si>
    <t>Modification Program Manager, Japan AWACS Program Office</t>
  </si>
  <si>
    <t>O5</t>
  </si>
  <si>
    <t>Hanscom AFB</t>
  </si>
  <si>
    <t>26-6207</t>
  </si>
  <si>
    <t>DFAS-IND-ZHP-Personnel Force Innovation (STO)</t>
  </si>
  <si>
    <t>PFI Finance NCO</t>
  </si>
  <si>
    <t>E4:E5:E6:E7</t>
  </si>
  <si>
    <t>26-6205</t>
  </si>
  <si>
    <t>E6:E7:E8:O1:O2:O3:W1:W2</t>
  </si>
  <si>
    <r>
      <rPr>
        <b/>
        <sz val="11"/>
        <color rgb="FF000000"/>
        <rFont val="Calibri"/>
        <family val="2"/>
        <scheme val="minor"/>
      </rPr>
      <t>26-6158, Length 1 Year:</t>
    </r>
    <r>
      <rPr>
        <sz val="11"/>
        <color indexed="8"/>
        <rFont val="Calibri"/>
        <family val="2"/>
        <scheme val="minor"/>
      </rPr>
      <t xml:space="preserve">
The Japan E-767 Airborne Warning and Control System (AWACS) Modification Program Manager is responsible for managing cost, schedule, and performance on the sustainment effort for the Japan Air Self Defense Force (JASDF) aircraft fleet. This Foreign Military Sales (FMS) position executes requirements in accordance with the Letter of Offer and Acceptance (LOA) to meet vital partner capability needs in the INDOPACOM AOR. Responsibilities include but are not limited to, development and execution of software schedules/deliverables, managing Original Equipment Manufacturer (OEM) contracts, facilitating customer requirements, developing annual program Pricing and Availability (P&amp;A) documents, reviewing proposals, preparing and conducting briefings at the JASDF O-6 and GO level, and ensuring alignment with organizational objectives. The OEM contract provides reach-back engineering and logistics support for the E-767 fleet and associated ground systems as well as in-country Field Service Representatives (FSR). This position requires regular and active communication with cross-functional team leads to include engineering, contracting, finance and logistics. This role requires strong leadership, effective verbal and written communication skills, the ability to build rapport within and across organizations, and the ability to work with limited supervision. A Back-to-Basics Program Management Practitioner certificate is desired. Desired report date - as soon as possible. TDY Forecast: Up to 20% travel (to include OCONUS)
</t>
    </r>
    <r>
      <rPr>
        <b/>
        <sz val="11"/>
        <color rgb="FF000000"/>
        <rFont val="Calibri"/>
        <family val="2"/>
        <scheme val="minor"/>
      </rPr>
      <t>Qualifications</t>
    </r>
    <r>
      <rPr>
        <sz val="11"/>
        <color indexed="8"/>
        <rFont val="Calibri"/>
        <family val="2"/>
        <scheme val="minor"/>
      </rPr>
      <t>:  Qualified or previously qualified 63A. Back-to-Basics Program Management Practitioner certificate is desired. US AWACS 40/45, Next-Generation IFF, Electronic Support Measures (ESM), US AWACS Communications Network Upgrade (CNU), and AWACS Communication Integration Program (ACIP) familiarity desired.</t>
    </r>
  </si>
  <si>
    <r>
      <rPr>
        <b/>
        <sz val="11"/>
        <color rgb="FF000000"/>
        <rFont val="Calibri"/>
        <family val="2"/>
        <scheme val="minor"/>
      </rPr>
      <t>26-6205, Length 1 Year:</t>
    </r>
    <r>
      <rPr>
        <sz val="11"/>
        <color indexed="8"/>
        <rFont val="Calibri"/>
        <family val="2"/>
        <scheme val="minor"/>
      </rPr>
      <t xml:space="preserve">
DFAS is seeking FOUR IT Cybersecurity Specialists, two intermediate level COBOL programmers and two highly experienced COBOL programmers. This is fantastic opportunity for a COBOL (Common Business-Oriented Language) programming developer located in Columbus, OH, Cleveland, OH, or Indianapolis, IN within a major payroll division of the Information &amp; Technology Directorate, Defense Finance and Accounting Service (DFAS). Help DFAS change the way the Department of Defense processes pay!
These IT Cybersecurity Specialist Position requires the following:
1. Serve as a key developer on an Agile team, transforming user requirements into clean, tested, and deployable code through expert analysis, design, and engineering.
2.Align your technical expertise with strategic goals, ensuring development efforts are perfectly aimed at fulfilling mission-critical payroll requirements.
3. Drive the resolution of complex technical challenges, embracing stakeholder feedback to build robust and reliable systems that form the backbone of our military payroll operations.
4.Take full ownership of your development tasks to ensure on-time delivery, proactively clearing obstacles and providing clear status updates to keep the team moving forward.
5.Play a vital role in our modernization efforts by contributing your expertise during peer reviews and managing the deployment of new, mission-enhancing functionality
6.We're looking for a professional familiar with the mainframe environment. The ideal candidate will have experience with some or all of the following:
Languages &amp; Platforms: COBOL, CICS, TSO, ISPF
Tools &amp; Databases Operating: DB2, VSAM, IAM, MS Office 365 / TEAMS
Systems &amp; Utilities: z/OS, JCL, ASG Smarttest, SharePoint
Send the following documents to the PFI Coordinator for the position:
Professional Resume
Military Bio
Soldier Talent Profile (Army)
vMPF (Air Force)
PFI Coordinator: SFC Holly C. Tilley,   Email: holly.c.tilley.mil@mail.mil
</t>
    </r>
    <r>
      <rPr>
        <b/>
        <sz val="11"/>
        <color rgb="FF000000"/>
        <rFont val="Calibri"/>
        <family val="2"/>
        <scheme val="minor"/>
      </rPr>
      <t>Qualifications</t>
    </r>
    <r>
      <rPr>
        <sz val="11"/>
        <color indexed="8"/>
        <rFont val="Calibri"/>
        <family val="2"/>
        <scheme val="minor"/>
      </rPr>
      <t>:  Candidate should have COBOL programing experience. Communicates effectively and delivers value add to the overall team deliverables. Payroll system experience is a plus.</t>
    </r>
  </si>
  <si>
    <t>IN, OH</t>
  </si>
  <si>
    <t>26-6219</t>
  </si>
  <si>
    <t>USACE - Sacramento District (SPK)</t>
  </si>
  <si>
    <t>Sacramento</t>
  </si>
  <si>
    <t>26-6221</t>
  </si>
  <si>
    <t>FMS Contract Specialist</t>
  </si>
  <si>
    <r>
      <rPr>
        <b/>
        <sz val="11"/>
        <color rgb="FF000000"/>
        <rFont val="Calibri"/>
        <family val="2"/>
        <scheme val="minor"/>
      </rPr>
      <t>26-6219,Tour length; 1 year</t>
    </r>
    <r>
      <rPr>
        <sz val="11"/>
        <color indexed="8"/>
        <rFont val="Calibri"/>
        <family val="2"/>
        <scheme val="minor"/>
      </rPr>
      <t xml:space="preserve">
Hiring two applicants for various locations within USACE's Sacramento District. Locations including Concord, Sacramento, Stockton, and Folsom.  
Hiring two candidates as Project Managers for the Interagency and International Support section, Non-Department of Veteran Affairs. Responsible for coordinating and leveraging the project delivery team (PDT) consisting of 10 branches/offices for successful delivery of $30 million worth of construction in current and future programming over nine buildings on two sites and one semi-passive water treatment plant for an EPA superfund site. Conducts upwards reporting to Sacramento District Leadership and South Pacific Division Program Management in accordance with governance requirements laid out in the Enterprise Program Management Plan (EPgMP). Acts as subject matter expert for all project matters to the Executive Leadership Team (ELT). Directly coordinates with up to 10 inter-agency partners to ensure a positive partnership at the project level and ensure communication styles meet the acceptance levels of each individual partner.
Hiring one candidate to support the Military Ocean Terminal Concord (MOTCO) managing active construction projects valued at $62M to support MOTCO and SDDC's mission for success of its national strategic defense mission and will be the lead MILCON PM forward.
Qualifications: 12A MOS or equivalent civilian experience and education
To apply for this position, please email your military bio, soldier talent profile, three evaluations, and your resume to SFC Tabitha Ruckman at tabitha.n.ruckman.mil@mail.mil.</t>
    </r>
  </si>
  <si>
    <r>
      <rPr>
        <b/>
        <sz val="11"/>
        <color rgb="FF000000"/>
        <rFont val="Calibri"/>
        <family val="2"/>
        <scheme val="minor"/>
      </rPr>
      <t>26-6221, Length 1 year:</t>
    </r>
    <r>
      <rPr>
        <sz val="11"/>
        <color indexed="8"/>
        <rFont val="Calibri"/>
        <family val="2"/>
        <scheme val="minor"/>
      </rPr>
      <t xml:space="preserve">
Performs duties as contract specialist on the F-35 Joint Program Office supporting Foreign Military Sales. The contract specialist will have regular interactions with international partners and foreign military sales customers. Contract actions range from administrative contract actions to $100M+ sole source negotiations. The specialist will develop pre and post award contract documents with the direction of the FMS Lead Contracting Officer. The candidates should have some sole source experience and knowledge of cost and price analysis. FMS experience is desired but not required.
Qualifications:  Candidate must possess BS or BA degree. Understanding of qualitative and quantitative analytical and evaluative methods. Applicant must possess and maintain a Secret security clearance.</t>
    </r>
  </si>
  <si>
    <t>O2:O3</t>
  </si>
  <si>
    <t>26-6230</t>
  </si>
  <si>
    <t>General Engineering and Maintenance Worker</t>
  </si>
  <si>
    <t>Montevideo</t>
  </si>
  <si>
    <t>MN</t>
  </si>
  <si>
    <t>26-6232</t>
  </si>
  <si>
    <t>DISA - SD512</t>
  </si>
  <si>
    <t>Mobility and Operations Support</t>
  </si>
  <si>
    <t>Fort Meade</t>
  </si>
  <si>
    <r>
      <rPr>
        <b/>
        <sz val="11"/>
        <color rgb="FF000000"/>
        <rFont val="Calibri"/>
        <family val="2"/>
        <scheme val="minor"/>
      </rPr>
      <t>26-6232, Length 1 Year:</t>
    </r>
    <r>
      <rPr>
        <sz val="11"/>
        <color indexed="8"/>
        <rFont val="Calibri"/>
        <family val="2"/>
        <scheme val="minor"/>
      </rPr>
      <t xml:space="preserve">
Monitor and maintain operational workflows to ensure mission-critical systems remain functional.  Provide technical support for mobile devices, applications, and systems.  Coordinate operational activities, including resource allocation and task prioritization.  Support IT service management (ITSM) processes, including incidents, problems, and management changes. Collaborate with IT, operations, and cybersecurity teams to address technical challenges.  Track and report service performance metrics to ensure compliance with SLAs.
Deploy, configure, and troubleshoot mobile technologies, including smartphones and tablets. Manage mobile device management (MDM) solutions to ensure compliance with security policies.  Provide training and guidance to end-users on mobile technology and service management.</t>
    </r>
  </si>
  <si>
    <r>
      <rPr>
        <b/>
        <sz val="11"/>
        <color rgb="FF000000"/>
        <rFont val="Calibri"/>
        <family val="2"/>
        <scheme val="minor"/>
      </rPr>
      <t>26-6230, Length 180 days:</t>
    </r>
    <r>
      <rPr>
        <sz val="11"/>
        <color indexed="8"/>
        <rFont val="Calibri"/>
        <family val="2"/>
        <scheme val="minor"/>
      </rPr>
      <t xml:space="preserve">
Performs a variety of operation and maintenance duties at a comprehensive water resource project consisting of a flood control dam and appurtenant structures, public-use recreational facilities, and roads. Performs the following duties:
1. Project Operation and Maintenance Support:
a. Carpentry: Performs basic carpentry work associated with maintaining operations buildings and public access areas. This includes repair and modification of framework, forms, doors, windows, installation of ceiling and wall tiles, paneling, molding, etc. Measures, cuts, fits, and fastens pieces of material.
b. Masonry:   Maintains, repairs, modifies for accessibility, and occasionally constructs structures of concrete, block, and occasionally brick or other related materials. Remove damaged portions of concrete pavement and portions of masonry walls. Use basic techniques and procedures in placing concrete and laying block accurately in construction or repair of partitions, walls, and walkways.
c. Plumbing: Assists in installing, modifying, and repairing existing and new utility, supply, and disposal systems and equipment such as sewage, water and oil distribution systems, water closets, tubs, and showers. Removes, cleans, and replaces joints and fixtures. Removes obstructive materials from lavatory, commode, and drains. Uses measuring tape, rule, hacksaw, hand and power pipe threader and cutter, packing and caulking iron, and pipe wrenches.
d.  Roofing: Locates leaks and determines cause and extent of damage. Remove and replace broken or warped roof shingles. Patches leaking flashing.
e. Grounds Care &amp; Custodial: Maintenance and upkeep of grounds and facilities at six recreation sites.  Tasks would include mowing, trimming, irrigation of turfed areas of each site, cleaning and maintaining grills and picnic tables, cleaning and restock of vault toilets and painting facilities.
f. Equipment Operation: Operates various types of equipment to include UTVs, zero-turn lawn mowers, weed trimmers, blowers, generators, trailer mounted gas-powered pressure washers, electric over hydraulic dump trailers, and skid steer loaders.
</t>
    </r>
    <r>
      <rPr>
        <b/>
        <sz val="11"/>
        <color rgb="FF000000"/>
        <rFont val="Calibri"/>
        <family val="2"/>
        <scheme val="minor"/>
      </rPr>
      <t>Qualifications</t>
    </r>
    <r>
      <rPr>
        <sz val="11"/>
        <color indexed="8"/>
        <rFont val="Calibri"/>
        <family val="2"/>
        <scheme val="minor"/>
      </rPr>
      <t>: Candidate must have a valid Driver’s License. Candidate must have basic experience and knowledge in carpentry, masonry, plumbing, roofing, and operating ground care equipment (i.e. lawn mowers and weed trimmers).
To apply for this position, please email your resume, military bio, soldier talent profile, and three evaluations to SFC Tabitha Ruckman at tabitha.n.ruckman.mil@mail.mil</t>
    </r>
  </si>
  <si>
    <t>DCSA - EEO</t>
  </si>
  <si>
    <t>26-6240</t>
  </si>
  <si>
    <t>26-6241</t>
  </si>
  <si>
    <t>USASAC-OPM-SANG</t>
  </si>
  <si>
    <t>Staff Judge Advocate</t>
  </si>
  <si>
    <t>O5:O6</t>
  </si>
  <si>
    <t>26-6242</t>
  </si>
  <si>
    <t>26-6245</t>
  </si>
  <si>
    <t>Chief of Staff</t>
  </si>
  <si>
    <r>
      <rPr>
        <b/>
        <sz val="11"/>
        <color rgb="FF000000"/>
        <rFont val="Calibri"/>
        <family val="2"/>
        <scheme val="minor"/>
      </rPr>
      <t>26-6240, Length 1 Year:</t>
    </r>
    <r>
      <rPr>
        <sz val="11"/>
        <color indexed="8"/>
        <rFont val="Calibri"/>
        <family val="2"/>
        <scheme val="minor"/>
      </rPr>
      <t xml:space="preserve">
Assigned to a Foreign Military Sales (FMS) program supporting the Republic of Singapore's Air Force. Diagnose and troubleshoot malfunctions in electrical and electronic components. Apply principles of electricity/electronics to repair aircraft instrument systems. Remove, install, repair, adjust, and test electrical/electronics elements of assemblies and comp according to technical manuals, directives and safety procedures. Cleaned, preserve and store electrical/electronic components and aircraft instruments. Maintain modifications to weapons components, fire control units, sighting elements, electronic and mechanical devices. Perform operational and preventive checks. Maintain records on weapons and subsystems.
Applicants must possess proper military bearing, professional appearance, discipline, and the ability to work in a multicultural environment. Service member will complete and maintain assigned Defense Security Cooperation certificate for assigned functional area and certification level.</t>
    </r>
  </si>
  <si>
    <r>
      <rPr>
        <b/>
        <sz val="11"/>
        <color rgb="FF000000"/>
        <rFont val="Calibri"/>
        <family val="2"/>
        <scheme val="minor"/>
      </rPr>
      <t>26-6241, Length 420 days:</t>
    </r>
    <r>
      <rPr>
        <sz val="11"/>
        <color indexed="8"/>
        <rFont val="Calibri"/>
        <family val="2"/>
        <scheme val="minor"/>
      </rPr>
      <t xml:space="preserve">
Serves as Staff Judge Advocate for the Office of the Program Manager, Saudi Arabian National Guard Modernization
Program (OPM-SANG). Officer will be assigned a 2-3 bedroom villa in a western-compound residential resort (Al
Nakhla), Chevy Tahoe, and receive $4,600 for R&amp;R travel. All Soldiers receive the following pay incentives: Combat
Zone Tax Exclusion (CZTE), Imminent Danger Pay (IDP), Hardship Duty Pay (HDP), COLA, Civilian Clothing
Allowance (CCA), and Family Separation Allowance (FSA) if authorized. Selected Officer will serve a 6 month tour
with possibility to extend depending on mission needs.
Staff Judge Advocate and integral member of the OPM-SANG Command Group - provides sound legal advice to the
OPM-SANG O-6 Program Manager and staff covering Army administrative law, Foreign Military Sales (FMS), and
status of forces operating under U.S.C. Title 22 in support of the Saudi Arabian National Guard Modernization
Program. Areas of practice include U.S. military personnel and U.S. and foreign civilian employment law, FMS
contract and fiscal law, ethics counselor, and advice and review of local program policies and administrative
investigations. The OPM-SANG SJA functions within a small legal community consisting of local Judge Advocates in
sister FMS programs and a legal technical chain through the U.S. Army Security Assistance Command (USASAC)
under the direction of the Army Materiel Command Counsel.</t>
    </r>
  </si>
  <si>
    <r>
      <rPr>
        <b/>
        <sz val="11"/>
        <color rgb="FF000000"/>
        <rFont val="Calibri"/>
        <family val="2"/>
        <scheme val="minor"/>
      </rPr>
      <t>26-6242, Length 1 Year:</t>
    </r>
    <r>
      <rPr>
        <sz val="11"/>
        <color indexed="8"/>
        <rFont val="Calibri"/>
        <family val="2"/>
        <scheme val="minor"/>
      </rPr>
      <t xml:space="preserve">
Serve as a 15R AH-64D HELICOPTER REPAIRER section lead while assigned to the United State Army Flight Training Detachment - Peace Vanguard. USAFTD is a foreign military sales (FMS) program supporting the country of Singapore in Marana, AZ with 57 US Soldiers, 56 Republic of Singapore Air Force (RSAF) Airmen, and six RSAF AH-64D helicopters. Duties include performing inspections, servicing, maintaining and repair of AH-64D Apache completing record documentation; performing periodic inspection of tool room, hangar, shop, and flight line areas; collaborating with Singapore maintenance personnel for aircraft scheduled and unscheduled maintenance. Coordinates maintenance activities with Singapore maintenance section to ensure success of Republic of Singapore Air Force (RSAF) and USAFTD mission. Responsible for leading a squad sized element.
Applicants must possess proper military bearing, professional appearance, discipline, and the ability to work in a multicultural environment. Service member will complete and maintain assigned Defense Security Cooperation certificate for assigned functional area and certification level.
Position is for 1-year with an opportunity for extension for an additional year.</t>
    </r>
  </si>
  <si>
    <r>
      <rPr>
        <b/>
        <sz val="11"/>
        <color rgb="FF000000"/>
        <rFont val="Calibri"/>
        <family val="2"/>
        <scheme val="minor"/>
      </rPr>
      <t>26-6245, Length 420 days:</t>
    </r>
    <r>
      <rPr>
        <sz val="11"/>
        <color indexed="8"/>
        <rFont val="Calibri"/>
        <family val="2"/>
        <scheme val="minor"/>
      </rPr>
      <t xml:space="preserve">
Serves as Chief of Staff (CoS) for the Office of the Program Manager, Saudi Arabian National Guard Modernization Program (OPM-SANG) located in Alabama at Redstone Arsenal. The CoS is responsible for the day-to-day management and administration of OPM-SANG staff operations. A multi billion-dollar FMS program equivalent to a major field activity that directly involves the national interest of U.S. Foreign Policy in the Middle East. Frequent TDY to Saudi Arabia is required where Soldiers receive Combat Zone Tax Exclusion (CZTE), Hazardous Duty Pay (HDP), and Imminent Danger Pay (IDP) while in country. Selected Officer will serve a 1-year tour with potential option to extend upon approval. Additional Details: CoS is responsible for the planning, coordination, synchronization, and execution of all staff operations by OPM-SANG supporting a multi-billion-dollar Foreign Military Sales (FMS) program. Has responsibility for the policy/plans/analysis, special projects, and administrative tasks, which directly shape and improve the structure, effectiveness, efficiency, and productivity of OPM-SANG staff coordination supporting advisory and partnership operations with the Saudi Arabian National Guard (SANG). Exercises delegated authority to oversee the overall planning, direction and timely execution of an extremely complex and highly logistical, technical, and administrative program, several program segments or comparable staff functions. Included in this responsibility are the development, assignment and clearance of goals and objectives for supervisors or managers of subordinate functions. Coordinates staff functions and information sharing with U.S. Army Security Assistance Command, U.S. Embassy - Riyadh, U.S. Army Central, U.S. Central Command, and other forward stationed mission partners.
OPM-SANG is the original and premier security assistance organization across the Department of War.
Note: ***To be considered please add the following: ARB/ORB IMR Military Bio Last 3 OERs, SSC DA Form 1059,
DA Form 705, DA Form 5500/5501 (if required) DD Form 3349 (if applicable) DA Form 5016 or NGB23 DA Form 1506, Security Clearance Verification Memo</t>
    </r>
  </si>
  <si>
    <t>26-6247</t>
  </si>
  <si>
    <t>Network Engineer</t>
  </si>
  <si>
    <t>E4:E5:E6:E7:O1:O2:O3:W1:W2:W3</t>
  </si>
  <si>
    <r>
      <rPr>
        <b/>
        <sz val="11"/>
        <color rgb="FF000000"/>
        <rFont val="Calibri"/>
        <family val="2"/>
        <scheme val="minor"/>
      </rPr>
      <t>26-6247, Length 1 Year:</t>
    </r>
    <r>
      <rPr>
        <sz val="11"/>
        <color indexed="8"/>
        <rFont val="Calibri"/>
        <family val="2"/>
        <scheme val="minor"/>
      </rPr>
      <t xml:space="preserve">
The Network Engineer plans, designs, and executes tactical network communications solutions in support of advanced experimentation and technology demonstration activities at Technology Readiness Levels. The engineer operates in dynamic, operationally representative environments to validate and mature near-production-ready communications systems prior to fielding or transition to program of record.
Develops and refines network architectures for tactical communications systems operating in contested, degraded, and operationally limited (CDO) environments. Produces network design documentation including topology diagrams, IP addressing schemes, frequency plans, link budgets, and interface control documents (ICDs). Translates operational requirements and mission threads into technical network designs that align with DoW architecture frameworks (e.g., DODAF, TOGAF).
Participates in the planning, coordination, and execution of experiments, field demonstrations, and limited user evaluations supporting TRL maturation. Develops test configurations, network baseline documentation, and technical execution plans. Establishes and operates tactical network nodes including routing, switching, software-defined networking (SDN), waveform integration, and cross-domain solutions in field and laboratory environments. Supports after-action reviews and contributes to data collection plans that assess system performance against key performance parameters (KPPs) and key system attributes (KSAs).
Integrates emerging tactical communications capabilities — including MANET radios, satellite communications (SATCOM), LTE/5G tactical systems, and software-defined radios (SDR) — into experimental network architectures. Ensures interoperability with existing command, control, communications, computers, and intelligence (C4I) infrastructure.
Qualifications:  In-depth knowledge of IP networking protocols (TCP/IP, OSPF, BGP, EIGRP, MPLS) and network security principles
Familiarity with tactical communications systems (e.g., WIN-T, JADC2-aligned architectures, Silvus, Persistent Systems, Harris/L3 waveforms, or equivalent)
Understanding of the DoW Technology Readiness Level framework and experimentation life cycle
Experience configuring and troubleshooting routers, switches, firewalls, and encryption devices (Type 1 preferred) in field environments</t>
    </r>
  </si>
  <si>
    <t>26-6259</t>
  </si>
  <si>
    <t>USACE - Galveston District (SWG)</t>
  </si>
  <si>
    <t>E7:O3</t>
  </si>
  <si>
    <t>Galveston</t>
  </si>
  <si>
    <r>
      <rPr>
        <b/>
        <sz val="11"/>
        <color rgb="FF000000"/>
        <rFont val="Calibri"/>
        <family val="2"/>
        <scheme val="minor"/>
      </rPr>
      <t>26-6259, Length 1 Year:</t>
    </r>
    <r>
      <rPr>
        <sz val="11"/>
        <color indexed="8"/>
        <rFont val="Calibri"/>
        <family val="2"/>
        <scheme val="minor"/>
      </rPr>
      <t xml:space="preserve">
Serves as Project Manager responsible for the overall management, control, coordination, and execution of assigned
projects. Coordinates with PDTs (i.e., planning, design, cost engineering, construction, real estate, contracting, etc.) to plan projects and prepare estimates of scope, schedule, budget, and resources to deliver essential products and services according to commitments. Controls and manages project milestones and budgets from planning through
construction and initial operations. Critical to project delivery for several ongoing deep-draft navigation projects and studies. Aligns with expressed priorities of administration to maintain economic and energy dominance by ensuring freedom of movement related to commercial navigation.
Qualifications: 12A W5 Project Management Professional (PMP) or W3 (Professional Engineer) preferred but not required.
To apply for this position, please email your resume, military bio, three evaluations, and your soldier talent profile to SFC Tabitha Ruckman at tabitha.n.ruckman.mil@mail.mil.</t>
    </r>
  </si>
  <si>
    <t>26-6271</t>
  </si>
  <si>
    <t>Security Officer</t>
  </si>
  <si>
    <r>
      <rPr>
        <b/>
        <sz val="11"/>
        <color rgb="FF000000"/>
        <rFont val="Calibri"/>
        <family val="2"/>
        <scheme val="minor"/>
      </rPr>
      <t>26-6271, Length 1 Year:</t>
    </r>
    <r>
      <rPr>
        <sz val="11"/>
        <color indexed="8"/>
        <rFont val="Calibri"/>
        <family val="2"/>
        <scheme val="minor"/>
      </rPr>
      <t xml:space="preserve">
Security Officer will Manage Security Programs, Physical, Industrial Security, Force Protection Programs, and Emergency Management for MOTCO. Serves as advisor to MOTCO on security and emergency management matters. Incumbent uses comprehensive knowledge in the formulation of policies, standards, procedures, and methods. Tasks are procedural, routine, and require assistance visits to activities at multiple sites. Plans and schedules security visits to support organizations and provides training to supported activities. Oversees the implementation of all security programs of MOTCO activities pertaining to the support of Military Ocean Terminal Concord. Develops and implements  Anti terrorism, Physical Security, and Emergency Management Programs, to include oversight and compliance of all components with guidelines and procedures. Provides management of physical security reviews, antiterrorism vulnerability assessments of MOTCO activities, oversight of physical security/ site improvement projects, and coordination with appropriate Federal and DoD Agencies, and Military Services. Advises the MOTCO on issues relating to physical security, antiterrorism, and emergency management effects on Agency operations, new security technology designed to defeat criminals and terrorists, and identification and protection of critical assets. Prepares updates and briefings for senior-level executives regarding the MOTCO Security Program.
Qualifications:  SECRET level security clearance required; Advanced Anti-Terrorism Level II</t>
    </r>
  </si>
  <si>
    <t>26-6274</t>
  </si>
  <si>
    <t>HR Specialist</t>
  </si>
  <si>
    <t>26-6275</t>
  </si>
  <si>
    <t>Project Coordinator</t>
  </si>
  <si>
    <t>Quantico</t>
  </si>
  <si>
    <r>
      <rPr>
        <b/>
        <sz val="11"/>
        <color rgb="FF000000"/>
        <rFont val="Calibri"/>
        <family val="2"/>
        <scheme val="minor"/>
      </rPr>
      <t>26-6274, Length: 1 Year</t>
    </r>
    <r>
      <rPr>
        <sz val="11"/>
        <color indexed="8"/>
        <rFont val="Calibri"/>
        <family val="2"/>
        <scheme val="minor"/>
      </rPr>
      <t xml:space="preserve">
The Military Human Resources Specialist serves as the command expert and primary action officer for military personnel management programs supporting Soldiers assigned to the U.S. Army Corps of Engineers, San Francisco District. The incumbent plans, administers, and evaluates a wide range of military HR programs to ensure effective utilization, readiness, and career development of military personnel in support of the USACE mission.
With additional duty: Project Coordinator
Knowledge of budget formulation, presentation, and execution processes for multi-funded programs. Experience using automated financial and project management systems. Ability to analyze complex programmatic data to advise on schedule and funding requirements.
</t>
    </r>
    <r>
      <rPr>
        <b/>
        <sz val="11"/>
        <color rgb="FF000000"/>
        <rFont val="Calibri"/>
        <family val="2"/>
        <scheme val="minor"/>
      </rPr>
      <t>Qualifications</t>
    </r>
    <r>
      <rPr>
        <sz val="11"/>
        <color indexed="8"/>
        <rFont val="Calibri"/>
        <family val="2"/>
        <scheme val="minor"/>
      </rPr>
      <t>: Strong analytical, problem-solving, and coordination skills. Proficiency in program scheduling, budget tracking, and reporting. Ability to interpret policy and regulatory guidance and apply to budget/program actions. Skilled in written and verbal communication, including preparation of detailed reports and briefings.
To apply for this job, please email your resume, military bio, three evaluations, and your soldier talent profile to SFC Tabitha Ruckman at tabitha.n.ruckman.mil@mail.mil.</t>
    </r>
  </si>
  <si>
    <r>
      <rPr>
        <b/>
        <sz val="11"/>
        <color rgb="FF000000"/>
        <rFont val="Calibri"/>
        <family val="2"/>
        <scheme val="minor"/>
      </rPr>
      <t>26-6275, Length: 1 year</t>
    </r>
    <r>
      <rPr>
        <sz val="11"/>
        <color indexed="8"/>
        <rFont val="Calibri"/>
        <family val="2"/>
        <scheme val="minor"/>
      </rPr>
      <t xml:space="preserve">
MOS: 12A
The U.S. Army Corps of Engineers seeks a skilled and motivated Project Coordinator to support our mission of delivering vital public infrastructure and military construction projects. The incumbent will provide comprehensive project management support, including scheduling, cost tracking, resource allocation, and performance reporting for a diverse portfolio of engineering and construction projects. The position requires collaboration with project managers, engineers, and contractors to ensure projects are executed on time, within budget, and according to established quality standards. This role is ideal for a detail-oriented professional who thrives in a dynamic, mission-driven environment dedicated to public service and excellence in project execution.
Knowledge of budget formulation, presentation, and execution processes for multi-funded programs. Experience using automated financial and project management systems. Ability to analyze complex programmatic data to advise on schedule and funding requirements.
</t>
    </r>
    <r>
      <rPr>
        <b/>
        <sz val="11"/>
        <color rgb="FF000000"/>
        <rFont val="Calibri"/>
        <family val="2"/>
        <scheme val="minor"/>
      </rPr>
      <t>Qualifications</t>
    </r>
    <r>
      <rPr>
        <sz val="11"/>
        <color indexed="8"/>
        <rFont val="Calibri"/>
        <family val="2"/>
        <scheme val="minor"/>
      </rPr>
      <t>: Strong analytical, problem-solving, and coordination skills. Proficiency in program scheduling, budget tracking, and reporting. Ability to interpret policy and regulatory guidance and apply to budget/program actions. Skilled in written and verbal communication, including preparation of detailed reports and briefings.
To apply for this job, please email your resume, military bio, three evaluations, and your soldier talent profile to SFC Tabitha Ruckman at tabitha.n.ruckman.mil@mail.mil.</t>
    </r>
  </si>
  <si>
    <t>Scott AFB</t>
  </si>
  <si>
    <t>26-6293</t>
  </si>
  <si>
    <t>Property Book Officer/Deputy Log Officer</t>
  </si>
  <si>
    <t>O1:O2:O3:W1:W2:W3</t>
  </si>
  <si>
    <t>26-6294</t>
  </si>
  <si>
    <t>Logistics NCO</t>
  </si>
  <si>
    <t>26-6295</t>
  </si>
  <si>
    <r>
      <rPr>
        <b/>
        <sz val="11"/>
        <color rgb="FF000000"/>
        <rFont val="Calibri"/>
        <family val="2"/>
        <scheme val="minor"/>
      </rPr>
      <t>26-6293, Length 1 Year:</t>
    </r>
    <r>
      <rPr>
        <sz val="11"/>
        <color indexed="8"/>
        <rFont val="Calibri"/>
        <family val="2"/>
        <scheme val="minor"/>
      </rPr>
      <t xml:space="preserve">
Serves as the primary accountability officer and legal property custodian for TF RAPTR; administers the Command Supply Discipline Program (CSDP) through rigorous audit-readiness protocols, and policy oversight. Concurrently acting as the principal assistant to the Logistics OIC, assumes full operational control of the staff in their absence and provides strategic mentorship to subordinate logistics personnel. Drives the sustainment enterprise by authorizing Class I-IX forecasting, validating resource requirements, and synchronizing overarching movement planning. Devises load plans. Furthermore, serves as the primary liaison to the Directorate of Logistics (DOL) to secure event-level funding/resources and manages the administrative and operational scope of external civilian contractors performing critical Task Force asset upgrades.
Qualifications:  90A, 920A, 21R3, TS Clearance Eligibility</t>
    </r>
  </si>
  <si>
    <r>
      <rPr>
        <b/>
        <sz val="11"/>
        <color rgb="FF000000"/>
        <rFont val="Calibri"/>
        <family val="2"/>
        <scheme val="minor"/>
      </rPr>
      <t>26-6294, Length 1 Year:</t>
    </r>
    <r>
      <rPr>
        <sz val="11"/>
        <color indexed="8"/>
        <rFont val="Calibri"/>
        <family val="2"/>
        <scheme val="minor"/>
      </rPr>
      <t xml:space="preserve">
Serves as the Logistics Noncommissioned Officer in Charge (NCOIC) for TF RAPTR; acts as the Senior Enlisted Logistical Advisor to the Logistics OIC. Translates the OIC’s strategic vision into daily execution by directing troop-level logistics planning and physical resource allocation. Enforces Command Supply Discipline Program (CSDP) compliance by physically validating cyclic, annual, and sensitive item layouts across all subordinate elements and ensuring flawless sub-hand receipt management. Orchestrates the ground-level receipt, staging, and tactical distribution of vital Class I, III, V, and IX supplies. Supervises the physical loading of rolling stock and executes complex convoy and transit operations. Coordinates directly with the Directorate of Logistics (DOL) for daily motor pool and warehouse operations, and provides on-site supervision and security escort for civilian contractors integrating Task Force asset upgrades.
Qualifications:  92Y/2S0X1, TS Clearance Eligibility</t>
    </r>
  </si>
  <si>
    <r>
      <rPr>
        <b/>
        <sz val="11"/>
        <color rgb="FF000000"/>
        <rFont val="Calibri"/>
        <family val="2"/>
        <scheme val="minor"/>
      </rPr>
      <t>26-6295, Length 1 Year:</t>
    </r>
    <r>
      <rPr>
        <sz val="11"/>
        <color indexed="8"/>
        <rFont val="Calibri"/>
        <family val="2"/>
        <scheme val="minor"/>
      </rPr>
      <t xml:space="preserve">
The incumbent serves as a highly skilled professional and innovator in the contracting field, providing critical acquisition support for the unique and complex mission of DLA Energy Aerospace. This role demands advanced, existing contracting capabilities and a proven ability to train and mentor personnel, cultivating a proficient and well-rounded contracting workforce. The candidate must apply their extensive experience to introduce and execute efficient contracting strategies for the procurement of aerospace energy products and services. These critical commodities include rocket propellants, missile fuels, Aviator's breathing Oxygen, Nitrogen and other bulk industrial chemicals and gases supporting the Department of War, NASA, and other federal agencies.
In this capacity, the Contracting Lead will independently direct and manage highly complex procurements throughout the entire acquisition life-cycle, from pre-award to post-award and close-out. This encompasses executing comprehensive acquisition planning, performing in-depth market research, and preparing and issuing complex solicitations. Furthermore, the incumbent is responsible for evaluating proposals and independently negotiating sophisticated contract terms and prices prior to awarding contracts. Post-award duties require rigorous administration, including monitoring contractor performance, managing modifications, resolving complex disputes, and ensuring strict adherence to all regulatory and policy requirements.
Beyond managing intricate acquisitions, the Contracting Lead plays a pivotal role in elevating the capabilities of the broader organization. The incumbent will actively train, guide, and mentor contracting personnel on advanced procurement strategies, regulatory compliance, and negotiation tactics. By imparting their strong practical contracting knowledge, the Contracting Lead ensures the team is well-equipped to handle complex procurements and consistently meets the highest standards of federal acquisition excellence.
Qualifications:  Crucially, the incumbent must currently hold, or have recently held, a Contracting Officer's Warrant, demonstrating a proven track record of independently executing complex awards and legally binding the government. Security Requirements: Non-Sensitive or Non-Critical Sensitive.</t>
    </r>
  </si>
  <si>
    <t>DCSA - HCO</t>
  </si>
  <si>
    <t>26-6299</t>
  </si>
  <si>
    <t>E2:E3:E4:E5:E6:E7</t>
  </si>
  <si>
    <r>
      <rPr>
        <b/>
        <sz val="11"/>
        <color rgb="FF000000"/>
        <rFont val="Calibri"/>
        <family val="2"/>
        <scheme val="minor"/>
      </rPr>
      <t>26-6299, Length 1 year:</t>
    </r>
    <r>
      <rPr>
        <sz val="11"/>
        <color indexed="8"/>
        <rFont val="Calibri"/>
        <family val="2"/>
        <scheme val="minor"/>
      </rPr>
      <t xml:space="preserve">
Assist security team with various physical security patrols on Crane base.
APPLICANTS
Send the following documents to the PFI Coordinator for the position:
Professional Resume (All)
Military Bio (All)
Soldier Talent Profile (Army)
vMPF (Air Force)
PFI Coordinator: SFC Holly C. Tilley Email: holly.c.tilley.mil@mail.mil
Qualifications:  Applicants must have no permanent profiles and be eligible to carry a weapon in the performance of their duties.</t>
    </r>
  </si>
  <si>
    <t>USTRANSCOM</t>
  </si>
  <si>
    <t>26-6316</t>
  </si>
  <si>
    <t>DFAS-IND-ZHS-HR IISD</t>
  </si>
  <si>
    <t>Oracle APEX Developer</t>
  </si>
  <si>
    <t>E6:E7:E8:E9:O1:O2:O3:W1:W2:W3</t>
  </si>
  <si>
    <r>
      <rPr>
        <b/>
        <sz val="11"/>
        <color rgb="FF000000"/>
        <rFont val="Calibri"/>
        <family val="2"/>
        <scheme val="minor"/>
      </rPr>
      <t>26-6316, Length 1 Year:</t>
    </r>
    <r>
      <rPr>
        <sz val="11"/>
        <color indexed="8"/>
        <rFont val="Calibri"/>
        <family val="2"/>
        <scheme val="minor"/>
      </rPr>
      <t xml:space="preserve">
We are seeking a skilled Oracle APEX Developer to design, develop, and maintain robust, scalable, and secure web applications . In this role, you will leverage low-code methodologies alongside heavy PL/SQL backend programming to deliver highly responsive user interfaces and streamline complex business workflows.
1 Design and build dynamic web applications using Oracle APEX (versions 18.2 through 21+), utilizing Universal Themes and responsive templates. 
2 Write and optimize complex SQL and PL/SQL code, including stored procedures, packages, functions, and database triggers. 
3 Integrate and manipulate web content dynamically using JavaScript, jQuery, AJAX, CSS, and HTML5 to elevate the user experience.
4 Analyze slow-running queries and perform database tuning to ensure optimal system speed and efficiency.
Initial tour length will be 365 days with option to be extended based upon performance.  Total project is expected to take two to three years.
</t>
    </r>
    <r>
      <rPr>
        <b/>
        <sz val="11"/>
        <color rgb="FF000000"/>
        <rFont val="Calibri"/>
        <family val="2"/>
        <scheme val="minor"/>
      </rPr>
      <t>Qualifications</t>
    </r>
    <r>
      <rPr>
        <sz val="11"/>
        <color indexed="8"/>
        <rFont val="Calibri"/>
        <family val="2"/>
        <scheme val="minor"/>
      </rPr>
      <t>:  
Education: Bachelor’s degree in computer science, Information Technology, or a related field.
Experience: 3+ years (Mid) or 8+ years (Senior) of hands-on software development experience specializing in the Oracle ecosystem.
Core Technical Skills:
Strong proficiency in Oracle Database (11g/12c/19c/21c) and SQL/PL/SQL development.
Proven experience deploying production-ready apps in Oracle APEX.
Familiarity with web technologies (HTML, CSS, JavaScript).
Preferred Skills: Oracle APEX</t>
    </r>
  </si>
  <si>
    <t>DCSA - CFO</t>
  </si>
  <si>
    <t>26-6318</t>
  </si>
  <si>
    <t>Rotor and Transmission</t>
  </si>
  <si>
    <t>26-6319</t>
  </si>
  <si>
    <t>A/C PWR PLANT RPR SUPV</t>
  </si>
  <si>
    <t>26-6326</t>
  </si>
  <si>
    <t>Operations Research Analyst</t>
  </si>
  <si>
    <r>
      <rPr>
        <b/>
        <sz val="11"/>
        <color rgb="FF000000"/>
        <rFont val="Calibri"/>
        <family val="2"/>
        <scheme val="minor"/>
      </rPr>
      <t>26-6318, Length 1 year:</t>
    </r>
    <r>
      <rPr>
        <sz val="11"/>
        <color indexed="8"/>
        <rFont val="Calibri"/>
        <family val="2"/>
        <scheme val="minor"/>
      </rPr>
      <t xml:space="preserve">
Serve as an Aircraft Powertrain Repairer (15D) on AH-64D Attack Helicopters for the United States Army Flight
Training Detachment (USAFTD) - Peace Vanguard. This is a foreign military sales (FMS) program supporting the country of Singapore in Marana, AZ with 57 US Soldiers, 56 Republic of Singapore Air Force (RSAF) Airmen, and six RSAF AH-64D Helicopters assigned. Inspect and perform maintenance on aircraft powertrain systems—remove, install, disassemble, repair, adjust, and balance components such as transmissions, gear boxes, drive shafts, bearings, etc. Assist other 15 series MOSs with their aviation maintenance tasks as needed. Expect to cross train as a 15R (AH-64D Attack Helicopter Repairer) and train to perform FARP ops such as re-arm and re-fuel. Position is for 1-year with an opportunity for extension for an additional year. 
Applicants must possess proper military bearing, professional appearance, discipline, and the ability to work in a multicultural environment. Service member will complete and maintain assigned Defense Security Cooperation certificate for assigned functional area and certification level.</t>
    </r>
  </si>
  <si>
    <r>
      <rPr>
        <b/>
        <sz val="11"/>
        <color rgb="FF000000"/>
        <rFont val="Calibri"/>
        <family val="2"/>
        <scheme val="minor"/>
      </rPr>
      <t>26-6319, Length 1 Year:</t>
    </r>
    <r>
      <rPr>
        <sz val="11"/>
        <color indexed="8"/>
        <rFont val="Calibri"/>
        <family val="2"/>
        <scheme val="minor"/>
      </rPr>
      <t xml:space="preserve">
Serves as a 15K Aircraft Components Repair Supervisor in a Foreign Military Sales (FMS) unit, responsible for the
maintenance, repair, and service of Singapore’s six AH-64D Apache helicopters. Performs and oversees troubleshooting, inspection, and repair of aircraft components including powertrain, powerplant, and sheet metal systems. Ensures all maintenance actions comply with technical manuals, safety standards, and international agreements. Coordinates with Singaporean counterparts and U.S. Army personnel to support operational readiness and mission requirements. Oversees a squad sized element. 
Applicants must possess proper military bearing, professional appearance, discipline, and the ability to work in a multicultural environment. Service member will complete and maintain assigned Defense Security Cooperation certificate for assigned functional area and certification level.</t>
    </r>
  </si>
  <si>
    <t>26-6332</t>
  </si>
  <si>
    <t>Structural Engineer</t>
  </si>
  <si>
    <t>St Paul</t>
  </si>
  <si>
    <t>26-6333</t>
  </si>
  <si>
    <t>DCSA - SPO</t>
  </si>
  <si>
    <t>Operations Center Watch Officer</t>
  </si>
  <si>
    <t>E6:E7:E8:E9:O1:O2:O3</t>
  </si>
  <si>
    <t>26-6334</t>
  </si>
  <si>
    <t>DCSA - OCCA</t>
  </si>
  <si>
    <t>Senior Executive Speechwriter</t>
  </si>
  <si>
    <r>
      <rPr>
        <b/>
        <sz val="11"/>
        <color rgb="FF000000"/>
        <rFont val="Calibri"/>
        <family val="2"/>
        <scheme val="minor"/>
      </rPr>
      <t>26-6333, Length 1 year:</t>
    </r>
    <r>
      <rPr>
        <sz val="11"/>
        <color indexed="8"/>
        <rFont val="Calibri"/>
        <family val="2"/>
        <scheme val="minor"/>
      </rPr>
      <t xml:space="preserve">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Provide operations, planning and agency wide support to maintain 24/7 (watch will be manned 14/7) global situational awareness of threats or potential threats to DCSA equities. Coordinate and communicate the accurate reporting of personnel and facilities when required. 
Collaborate with the Naval Criminal Investigative Service (NCIS) Multiple Threat Alert Center (MTAC) stakeholder, liaison officers, law enforcement, intelligence community, federal agencies, military organizations, and DCSA stakeholders to maintain a common operating picture that enhances situational awareness of hazards and threats impacting DCSA areas of operation. 
Receive reports from across the agency based on the Director’s Critical Information Requirements (DCIR); reviews, analyzes, and forwards to senior leaders and those offices with response requirements based on the nature and criticality of the event. 
Initiate timely and accurate Mass Warning and Notification (MWN) System alert messages to impacted personnel and facilities using the MWN system of record. 
Receive and processes DCSA personnel accountability reports in response to an order to account during and/or after emergency situations impacting DCSA areas of operations. 
Perform duties in the full range of team in processing reports, support operational responses, and all other needed facets of accomplishing the work of the unit.
Civilian experience will be considered for this position.
PCS is authorized.
Qualifications:  TS/SCI clearance is required.
Experience working in an Operations Center, Fusion Cell, or similar work center. 
Experience providing timely and relevant all hazard/threat advisories and warnings to include natural disasters, severe weather, criminal, cyber, and terrorism events.</t>
    </r>
  </si>
  <si>
    <r>
      <rPr>
        <b/>
        <sz val="11"/>
        <color rgb="FF000000"/>
        <rFont val="Calibri"/>
        <family val="2"/>
        <scheme val="minor"/>
      </rPr>
      <t>26-6326, Length 1 Year:</t>
    </r>
    <r>
      <rPr>
        <sz val="11"/>
        <color indexed="8"/>
        <rFont val="Calibri"/>
        <family val="2"/>
        <scheme val="minor"/>
      </rPr>
      <t xml:space="preserve">
This position serves as an operations research analyst (ORSA) within the Working Capital Fund Costing, Pricing and Analytics Branch of DCSA's Office of the Chief Financial Officer. As part of a team, this ORSA will apply a comprehensive understanding of scientific and analytical methods to advanced decision-making and problem-solving within the Agency. This will be accomplished through the use of computer-based mathematical and financial models, and decision-making tools, while employing analytic techniques to improve mission efficiency and cost effectiveness within the Agency. This work will focus on optimizing operational and financial processes and procedures by breaking down complex problems into smaller components, and solving them using mathematical analyses. These analyses will consist of short-term and long-term challenges and studies that directly impact the MILDEPs at both the working level and the SES/GO level. These impacts include improved operational and financial processes and policy and other decisions founded on the recommendations provided to SES/GO levels based on employment of operations research techniques and model outputs. Daily operations include serving as a subject matter expert in the field of operations research conducting analyses that support the costing and pricing of personnel security products and services. This position will establish a connection within the Department of Defense between DCSA and the Army/AirForce providing an officer with the opportunity to employ operations research expertise and personnel security mission experience within an intelligence agency that will have enduring and resounding impacts on all of the MILDEPs. DCSA welcomes the opportunity for a qualified candidate to become part of the DCSA team, bridging a gap, resulting in a symbiotic relationship that inspires collaboration, innovation, and ultimately mutual benefit between Army/AirForce and DCSA. Civilian experience will be considered for the position. Other duty locations will be considered on a case-by-case basis. 
Qualifications:
a) Knowledge and abilities for modeling and simulation
b) A requisite capability in mathematics
c) Expert level skills in Microsoft excel
Secret Clearance required for position</t>
    </r>
  </si>
  <si>
    <r>
      <rPr>
        <b/>
        <sz val="11"/>
        <color rgb="FF000000"/>
        <rFont val="Calibri"/>
        <family val="2"/>
        <scheme val="minor"/>
      </rPr>
      <t>26-6332, Length 1 Year:</t>
    </r>
    <r>
      <rPr>
        <sz val="11"/>
        <color indexed="8"/>
        <rFont val="Calibri"/>
        <family val="2"/>
        <scheme val="minor"/>
      </rPr>
      <t xml:space="preserve">
Serves as a Structural Engineer responsible for investigation, design and management of structural engineering products. As senior specialist, performs professional engineering work with primary responsibility for planning, coordinating, preparing, and reviewing structural engineering, design, and technical specifications in support of District, Regional and National projects of the following type: (1) flood control projects with features such as drop structures, spillways and outlet works, floodwalls, levees, interior drainage systems, sanitary sewer modifications, gatewells, pumping stations, and highway and railroad relocations and bridge modifications; (2) navigation projects such as channel and harbor dredging, piers, breakwaters, revetments, channel rectification, and bank protection; (3) river and harbor projects such as locks and dams and wharves; (4) recreation projects such as roadways, parking areas, water and sanitary systems, area lighting, and small boat harbors at facilities on river and reservoir sites; (5) environmental preservation and restoration projects; and (6) military projects and special assignments from other Districts and other Government agencies. Incumbent resolves complicated engineering problems and makes decisions on the design, analysis and evaluation of project features. Coordinates these activities with other elements of the organization within the district, with other districts and with higher authority. Also coordinates with representatives of various local governmental and private interests affected by or interested in the project. Works under the direction of the Section Chief. USACE or Civil Works experience is a plus.
To apply for this position, please email your resume, military bio, soldier talent profile, and three evaluations to SFC Tabitha Ruckman at tabitha.n.ruckman.mil@mail.mil.</t>
    </r>
  </si>
  <si>
    <t>26-6336</t>
  </si>
  <si>
    <t>CECOM</t>
  </si>
  <si>
    <t>HHD(P) HR NCO</t>
  </si>
  <si>
    <t>Aberdeen Proving Ground</t>
  </si>
  <si>
    <t>26-6337</t>
  </si>
  <si>
    <t>Legislative Research NCO</t>
  </si>
  <si>
    <t>26-6338</t>
  </si>
  <si>
    <t>EEO Attorney/Advisor</t>
  </si>
  <si>
    <t>26-6339</t>
  </si>
  <si>
    <t>Alternative Dispute Resolution Officer</t>
  </si>
  <si>
    <t>26-6340</t>
  </si>
  <si>
    <t>DLA - MCAS</t>
  </si>
  <si>
    <t>Operations Officer</t>
  </si>
  <si>
    <t>O3:O4:W2:W3</t>
  </si>
  <si>
    <t>Cherry Point</t>
  </si>
  <si>
    <t>NC</t>
  </si>
  <si>
    <t>26-6343</t>
  </si>
  <si>
    <t>INST PILOT/Aviation Safety Officer</t>
  </si>
  <si>
    <r>
      <rPr>
        <b/>
        <sz val="11"/>
        <color rgb="FF000000"/>
        <rFont val="Calibri"/>
        <family val="2"/>
        <scheme val="minor"/>
      </rPr>
      <t>26-6336, Length 1 Year:</t>
    </r>
    <r>
      <rPr>
        <sz val="11"/>
        <color indexed="8"/>
        <rFont val="Calibri"/>
        <family val="2"/>
        <scheme val="minor"/>
      </rPr>
      <t xml:space="preserve">
Applicants must email the following documents to leanne.felvus-webb.mil@mail.mil for consideration
Professional Resume
Military Bio
Last three evaluations 
Functions as the HHD(P) HR NCO. Responsible for preparing, managing, and reporting personnel accounting. Prepares and processes recommendations for awards and decorations and arranges for awards ceremony. Prepares, updates, and coordinates requests for evaluations, to include responding to evaluation inquiries. Prepares and monitors requests for promotions and arranges for promotion ceremony, to include promotion declinations, reconsideration for promotions, and arrange for reduction and removal boards for Soldiers on local promotion standing lists. Prepares and monitors requests for transfers, and discharges. Prepares and monitors requests for identification cards and tags, leaves, and passes, line of duty determination, MILPER data and information management, orders for temporary duty and travel, personnel processing, personnel security clearances, training and reassignment, retention (Include Q-TIP requirements), military and special pay programs, transition processing, and unit administration. Types military and non-military correspondence in draft and final copy. Responsible for monitoring and managing Soldier medical readiness to include tracking PHAs, dental readiness, immunization compliance, medical profiles, and coordination with medical treatment facilities for appointments and medical clearances. Prepares and maintains officer and enlisted personnel records. Assist in submission of personnel for separation and retirement PARS. Posts changes to Army regulations and other publications. Executes and monitors automated interface with other automated systems. Monitors status of unresolved errors and initiates required corrective action. Works for the    HHD(P) Commander and with the CECOM G1 MPO.
Qualifications:  Soldier must have all IPPS-A HR-PRO training requirements complete.</t>
    </r>
  </si>
  <si>
    <r>
      <rPr>
        <b/>
        <sz val="11"/>
        <color rgb="FF000000"/>
        <rFont val="Calibri"/>
        <family val="2"/>
        <scheme val="minor"/>
      </rPr>
      <t>26-6337, Length 1 year:</t>
    </r>
    <r>
      <rPr>
        <sz val="11"/>
        <color indexed="8"/>
        <rFont val="Calibri"/>
        <family val="2"/>
        <scheme val="minor"/>
      </rPr>
      <t xml:space="preserve">
Applicants must email the following documents to leanne.felvus-webb.mil@mail.mil for consideration
Professional Resume
Military Bio
Last three evaluations
The Defense Counterintelligence and Security Agency (DCSA) is the primary service provider of personnel background investigations for the Federal Government with the mission of ensuring a trusted federal, industrial and affiliated workforce. The incumbent will serve in the Office of Communications and Congressional Affairs (OCCA) as a Legislative Research NCO providing critical surge and steady-state support to the Congressional Affairs Division. Incumbent will serve as a vital link between DCSA and Congress, executing legislative analysis, preparing senior leaders for congressional engagements, and drafting high-priority correspondence to support the DCSA mission. 
Key Responsibilities and Duties
Congressional Preparation and Biographies: Incumbent will maintain and update DCSA information and other standardized briefing materials for educating and responding to Congress. Prepare biographies of Members of Congress and DCSA senior leadership for engagements, including oversight hearings. 
Legislative Tracking and Analysis: Incumbent will track congressional engagements and maintain cognizant knowledge of congressional efforts affecting or of interest to DCSA. Identify, track, and analyze federal legislation containing DCSA equities and oversight.  Inform congressional liaisons, OCCA leadership, and other DCSA stakeholders of the results of the legislative review and analysis.
Congressional Hearing Support: Incumbent will attend congressional hearings as needed, and provide summary of hearing to OCCA leadership, and/or DCSA leadership as required. Support the preparation of DCSA and DoW senior leaders to testify in congressional hearings. 
Official Information and Correspondence Development: Incumbent will prepare correspondence, reports, information papers, fact sheets, and letters to Members of Congress or Congressional committees. Plan, prepare, and execute briefings/presentations as required.
Information Management: Incumbent will manage records of all congressional outreach activities, briefings, and official agency responses in compliance with records management protocols. 
Inquiries Support: Incumbent will assist congressional liaisons in their duties and the coordination with DCSA organizations to generate official responses to congressional inquiries submitted to the agency. 
Equivalent civilian experience will be considered for this position. PCS is authorized.
Qualifications:  Secret Clearance required for position. TS/SCI clearance preferred for this position. Eligibility for upgrade to TS/SCI required.</t>
    </r>
  </si>
  <si>
    <r>
      <rPr>
        <b/>
        <sz val="11"/>
        <color rgb="FF000000"/>
        <rFont val="Calibri"/>
        <family val="2"/>
        <scheme val="minor"/>
      </rPr>
      <t>26-6338, Length 1 Year</t>
    </r>
    <r>
      <rPr>
        <sz val="11"/>
        <color indexed="8"/>
        <rFont val="Calibri"/>
        <family val="2"/>
        <scheme val="minor"/>
      </rPr>
      <t xml:space="preserve">
MULTIPLE DUTY LOCATIONS: QUANTICO, VA / ARLINGTON, VA.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The incumbent will serve in the Office Equal Employment Opportunity of Defense Counterintelligence and Security Agency.
OEEO attorneys work on all stages of the federal sector discrimination complaint process to ensure fair and equitable employment practices. This includes counseling aggrieved individuals at the informal stage, investigating formal complaints of discrimination, review ROI's and complete legal efficiencies and also writing final agency decisions on the merits of an EEO complaint. 
Core components:
Investigating EEO Complaints
Providing Legal Advice: Advising employer and employees on EEO laws, regulations, and best practices, ensuring compliance with relevant legislation. 
Developing and Implementing EEO Programs
Mediation and Dispute Resolution: Facilitating mediation and alternative dispute resolution processes to resolve EEO disputes efficiently and effectively. 
Compliance Audits: Conducting audits to identify potential EEO issues and recommend corrective actions. 
Analyzing Data: Analyzing EEO data to identify trends and patterns, and to inform EEO strategies.
Drafting and Reviewing Documents: Drafting and reviewing EEO-related policies, procedures, and legal documents. 
Training and Education: training and education to employees and management to promote understanding and prevent discrimination.
Civilian experience will be considered for this position.
PCS is authorized.
Qualifications:  Strong understanding of EEO laws, regulations, and case law.
Excellent analytical, problem-solving, and communication skills.
Ability to conduct thorough investigations and gather evidence.
Strong negotiation and mediation skills.
Ability to work independently and as part of a team.
Experience in developing and implementing EEO programs and policies.
Experience in training and educating employees on EEO issues
Minimum clearance required: Secret Clearance.</t>
    </r>
  </si>
  <si>
    <r>
      <rPr>
        <b/>
        <sz val="11"/>
        <color rgb="FF000000"/>
        <rFont val="Calibri"/>
        <family val="2"/>
        <scheme val="minor"/>
      </rPr>
      <t>26-6339, Length 1 Year</t>
    </r>
    <r>
      <rPr>
        <sz val="11"/>
        <color indexed="8"/>
        <rFont val="Calibri"/>
        <family val="2"/>
        <scheme val="minor"/>
      </rPr>
      <t xml:space="preserve">
MULTIPLE LOCATIONS: QUANTICO, VA / STAFFORD, VA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The incumbent will serve in the Office of Equal Employment Opportunity of DCSA in an Alternative Dispute Resolution Officer capacity. 
The reservist will be trained in all aspects of Alternative Dispute Resolution (ADR) to support the Equal Employment Opportunity (EEO) counseling and informal resolution processes. In this role, the member will explain the EEO process, timelines, and rights to individuals while attempting to resolve workplace disputes informally through mediation and other ADR methods. Responsibilities include conducting limited inquiries to identify specific claims, facilitating communication between parties, and documenting counseling sessions and resolutions in official reports. Throughout the informal stages, the reservist must maintain neutrality, acting strictly as an unbiased facilitator rather than a representative for either party, while safeguarding the confidentiality of the aggrieved individual's identity. Also, the incumbent will track RA analytics and report to Management.
Civilian experience will be considered for this position.
PCS is authorized.
Minimum Qualification/Skills: Proficient in MS Suite, excellent customer service, proficient in multi-tasking, excellent communication skills both verbally and written, ability to effectively collaborate.
Preferred Qualifications: Experience in facilitating focus groups, public speaking, working knowledge of compliance assessments, and/or previous experience in policy writing.
Minimum clearance requirement: Secret Clearance required for position.</t>
    </r>
  </si>
  <si>
    <r>
      <rPr>
        <b/>
        <sz val="11"/>
        <color rgb="FF000000"/>
        <rFont val="Calibri"/>
        <family val="2"/>
        <scheme val="minor"/>
      </rPr>
      <t>26-6343, Length 1 Year</t>
    </r>
    <r>
      <rPr>
        <sz val="11"/>
        <color indexed="8"/>
        <rFont val="Calibri"/>
        <family val="2"/>
        <scheme val="minor"/>
      </rPr>
      <t xml:space="preserve">
Must be qualified as an AH-64D Pilot and able to obtain U.S. Army Combat Readiness Center Unit Safety Officer Course graduate by U.S. Army standards. Experience working with Foreign Military Sales training programs and Battalion or higher Safety Officer experience preferred. Determines needs, develops, and advises programs and action plans for the Commander and staff in all aspects of safety. Conducts research, develops, and presents near term, short range, and long range safety training plans and guidance in accordance with AR 385-10, AR 385-63, AR 95-1, ATP 3-04.3, ATP 3-04.11, TC 3-04.45, and pertinent Singapore Air Force regulations. Writes and issues various types of orders as well as enforces OSHA, NFPA Fre and Life Safety standards and codes to meet safety requirements of Singapore Air Force, DA, NGB, MACOMs and Higher Headquarters. Will ensure proper
communications between the United States Flight Training Detachment (USAFTD) and the Republic of Singapore Air
Force (RSAF) to provide quality and streamlined aviation output. Also serves as a subject matter expert and primary
liaison to RSAF personnel on US Federal, State, and OSHA Regulations. Conducts aviator and mechanic safety training and evaluations. Coordinates, develops, and writes unit SOP's pertaining to procedures between RSAF and USAFTD. Performs other duties as assigned.</t>
    </r>
  </si>
  <si>
    <t>E6:E7:E8:E9:O3</t>
  </si>
  <si>
    <r>
      <rPr>
        <b/>
        <sz val="11"/>
        <color rgb="FF000000"/>
        <rFont val="Calibri"/>
        <family val="2"/>
        <scheme val="minor"/>
      </rPr>
      <t>26-6334, Length 1 Year:</t>
    </r>
    <r>
      <rPr>
        <sz val="11"/>
        <color indexed="8"/>
        <rFont val="Calibri"/>
        <family val="2"/>
        <scheme val="minor"/>
      </rPr>
      <t xml:space="preserve">
The Defense Counterintelligence and Security Agency (DCSA) is the primary service provider of personnel background investigations for the Federal Government. The incumbent will serve in the Office of Communications and Congressional Affairs (OCCA) Communications Division as a Senior Executive Speechwriter for the DCSA Director and other principals as required. 
Key Responsibilities and Duties
Executive Messaging: Incumbent will draft persuasive, audience-tailored speeches for the DCSA Director and senior leaders for high-level speaking engagements. Adapt tone, style, and vocabulary to reflect the speaker’s unique voice. Tailor messaging for the occasion and for diverse audiences (civilians, military, customers, stakeholders, and Congress). 
Strategic Translation: Incumbent will translate complex policies, situations, circumstances, mission initiatives, and other subject matter into clear plain language. Organize and edit information based upon speaker’s feedback for maximum clarity and logical flow. 
Crisis and Rapid Response: Incumbent will develop high-quality speeches on short timelines as needed. Author rapid-response statements during high-stakes crises or major announcements.  
Inter-agency and Congressional Relations: Incumbent will draft Congressional testimony for the Director and senior leaders as needed, in collaboration with the OCCA Congressional Affairs team. Will ensure messaging is in alignment with the DCSA Strategic Communications Plan. 
Research and Information Integrity: Incumbent will conduct in-depth research to gather data, anecdotes, and historical quotes. Proactively collaborate with subject matter experts to obtain input for speech development. 
Familiarity with AI: Incumbent will be required to leverage AI to query information to help draft speeches, talking points and other communication materials. Will validate and upload approved materials into repository for future use. 
Technical Skills Strict application of the Associated Press (AP) Stylebook guidelines to all content creation, editing, and final reviews.
Strong interpersonal skills to navigate feedback loops, discuss changes to substance with the Director and staff.
Ability to provide structural, high-level speeches consistent with foundational mechanics (proper grammar, uniform technical syntax).  
AI Data Integration: Strong understanding of approved DoW AI platforms and experience leveraging platforms to create communications products.
Qualifications:  Secret Clearance required for position. Equivalent experience will be considered for this position. PCS is authorized.  At least 5-7 years of experience within the career field</t>
    </r>
  </si>
  <si>
    <r>
      <rPr>
        <b/>
        <sz val="11"/>
        <color rgb="FF000000"/>
        <rFont val="Calibri"/>
        <family val="2"/>
        <scheme val="minor"/>
      </rPr>
      <t>26-6340, Length 1 Year;</t>
    </r>
    <r>
      <rPr>
        <sz val="11"/>
        <color indexed="8"/>
        <rFont val="Calibri"/>
        <family val="2"/>
        <scheme val="minor"/>
      </rPr>
      <t xml:space="preserve">
Serves as the Operations Officer (OPSO) for the Defense Logistics Agency (DLA) Weapons Support (WS) team aboard Marine Corps Air Station Cherry Point (CP), NC.  DLA WS CP is a a DLA-forward Industrial Support Activity Directorate embedded with their primary customer Navy Fleet Readiness Center (FRC) East, Cherry Point, NC.  You will be the key military leader responsible for ensuring our team provides seamless and effective supply support to Multiple Department of War aircraft, engines, and components maintenance, repair, and overhaul (MRO) lines.
Key responsibilities include: 
Report directly to Navy, Supply Corps, O5 and civilian Deputy Commander, GS-14 Position requires daily onsite physical presence at an industrial service Depot.
Directly manage and synchronize the flow of material required to sustain depot-level maintenance for a wide variety of multi-service aircraft, including the F-35, F/A-18, V-22, H-53, C-130, HH-60 and H-1 at 3 distinct geographical locations under FRC East Cherry Point to also include FRC East detachments at MCAS New River, NC and FRC E Kinston, NC
Lead efforts to resolve material readiness challenges and systemic Non-Mission Capable Supply (NMCS) issues, developing solutions to improve FRC East’s production.
Act as the primary DLA military liaison, attending FRC East production meetings, in-process reviews, and leadership forums to represent DLA and coordinate support.
Provide leadership, oversight, and direct support to the DLA Commander and Deputy Commander on all aspects of the ISA's mission.
Oversee DLA information repository, preparation, and presentation including sharepoint and databases using Microsoft suite of products to include MS Teams and third party software such as Qlik and Power BI.
Collaborate and engage with a predominantly civilian GS workforce.
Oversee and manage various logistics functions, including stock control, Bill of Material (BOM) maintenance, material requisitioning, and inventory programs.
Qualifications:  Grade: O-3 / O-4 or CW2 / CW3 (relevant experience beneficial).
Desired: Background in aviation logistics, supply chain management, and/or maintenance. Prior experience working in or directly supporting a depot-level maintenance</t>
    </r>
  </si>
  <si>
    <t>26-6348</t>
  </si>
  <si>
    <t>Air Force Materiel Command</t>
  </si>
  <si>
    <t>OO-ALC - 309 AMARG</t>
  </si>
  <si>
    <t>Mission Generation Vehicular Equipment Maintainer</t>
  </si>
  <si>
    <t>Davis-Monthan AFB</t>
  </si>
  <si>
    <t>26-6349</t>
  </si>
  <si>
    <t>USACE - Headquarters</t>
  </si>
  <si>
    <t>Assistant Director of Civil Works</t>
  </si>
  <si>
    <t>Washington</t>
  </si>
  <si>
    <t>DC</t>
  </si>
  <si>
    <t>26-6350</t>
  </si>
  <si>
    <t>USACE - Fort Worth District (SWF)</t>
  </si>
  <si>
    <t>Resident Engineer</t>
  </si>
  <si>
    <t>McAllen</t>
  </si>
  <si>
    <t>26-6352</t>
  </si>
  <si>
    <t>USACE - New England District (NAE)</t>
  </si>
  <si>
    <t>E6:E7:O2:O3:W2:W3</t>
  </si>
  <si>
    <t>New Haven</t>
  </si>
  <si>
    <t>CT</t>
  </si>
  <si>
    <t>26-6353</t>
  </si>
  <si>
    <t>26-6354</t>
  </si>
  <si>
    <t>USMTM - TMO</t>
  </si>
  <si>
    <t>E7:E8:E9</t>
  </si>
  <si>
    <t>26-6355</t>
  </si>
  <si>
    <t>O4:O5:O6:W2:W3:W4</t>
  </si>
  <si>
    <t>Senior Budget Officer/Resource Manager</t>
  </si>
  <si>
    <r>
      <rPr>
        <b/>
        <sz val="11"/>
        <color rgb="FF000000"/>
        <rFont val="Calibri"/>
        <family val="2"/>
        <scheme val="minor"/>
      </rPr>
      <t>26-6349, Length 1 Year:</t>
    </r>
    <r>
      <rPr>
        <sz val="11"/>
        <color indexed="8"/>
        <rFont val="Calibri"/>
        <family val="2"/>
        <scheme val="minor"/>
      </rPr>
      <t xml:space="preserve">
The Assistant Director for Civil Works at Headquarters, U.S. Army Corps of Engineers (USACE), operates within a directorate comprising 194 employees under the command of a Major General (O-8). The incumbent supports the Executive Director by providing expert advice and assistance in the management and oversight of a $7+ billion annual Civil Works program. This national program encompasses infrastructure development, navigation, flood risk management, environmental restoration, hydro-power, regulatory activities, water supply, emergency management, recreation, and inter-agency coordination. It supports nine USACE divisions, over 170 field offices, and more than 22,000 personnel who deliver vital water resources and infrastructure projects across the United States.
The Assistant Director serves as the Directorate’s principal staff action control officer, coordinating and managing daily operations, tasking processes, and high-level correspondence to ensure timely and accurate execution of organizational priorities. The position requires sustained engagement with State and Federal elected and appointed officials, as well as interaction with a wide range of external stakeholders, including public and private organizations and individual citizens, to advance USACE’s Civil Works mission. Additionally, the Assistant Director synchronizes civil works actions with USACE staff and serves as the conference coordinator and internal synchronizer, ensuring effective planning, communication, and alignment across all Civil Works program activities and initiatives.
To apply for the position, please email your resume, military bio, three evaluations, and your soldier talent profile to SFC Tabitha Ruckman at tabitha.n.ruckman.mil@mail.mil.</t>
    </r>
  </si>
  <si>
    <r>
      <rPr>
        <b/>
        <sz val="11"/>
        <color rgb="FF000000"/>
        <rFont val="Calibri"/>
        <family val="2"/>
        <scheme val="minor"/>
      </rPr>
      <t>26-6350, Length 1 year:</t>
    </r>
    <r>
      <rPr>
        <sz val="11"/>
        <color indexed="8"/>
        <rFont val="Calibri"/>
        <family val="2"/>
        <scheme val="minor"/>
      </rPr>
      <t xml:space="preserve">
As Office/Resident Engineer, is responsible for the performance of office engineering assignments in connection with activities at a construction Resident Office. The construction program will generally encompass a variety of facilities of a civilian nature including asphalt and concrete paving, roads, administrative buildings, warehouses, maintenance facilities and related support utilities and infrastructure. Reviews and analyzes proposals submitted by contractors, installation personnel, and Using Agencies for changes to contract plans and specifications and prepare findings of fact on which contract modifications may be based. Prepares appropriate responses, to include requests for cost proposals, independent cost estimates, and requests for concurrence or authority where necessary. Analyzes cost proposals from contractors for reasonableness and equity, and conduct negotiations as necessary to arrive at fair and equitable pricing and to protect the interests of the government. Assures adequate funding is available and has been committed and prepare final contract modifications for signature by Contracting Officer/Administrative Contracting Officer. When contract disputes arise, participates with project personnel in research of contract plans and specifications and other project documentation (daily logs, correspondence, progress reports, etc.). Participates in conferences and performs negotiations with contractors for the settlement and/or resolution of disputes over contract requirements, alleged changed field conditions, etc. Monitors funds available on contracts and contract line items and advise project personnel on same. Determines when additional funding is needed, consulting with project engineers and supervisor as necessary, and prepares appropriate funds request through proper channels. Performs a variety of other office engineering functions, to include monitoring preparation and/or submission of documents necessary for timely contract closeout in accordance with contract requirements, applicable regulations and local and District policies. Monitors periodic contract status reports to higher authorities for timeliness and accuracy. Participates in review of initial and/or revised contractor progress schedules for adequacy and completeness. In consultation with supervisor, performs advisory function to project personnel relative to foregoing activities, making suggestions as to records to be maintained, proper reporting procedures, etc.</t>
    </r>
  </si>
  <si>
    <r>
      <rPr>
        <b/>
        <sz val="11"/>
        <color rgb="FF000000"/>
        <rFont val="Calibri"/>
        <family val="2"/>
        <scheme val="minor"/>
      </rPr>
      <t>26-6352, Length 1 Year:</t>
    </r>
    <r>
      <rPr>
        <sz val="11"/>
        <color indexed="8"/>
        <rFont val="Calibri"/>
        <family val="2"/>
        <scheme val="minor"/>
      </rPr>
      <t xml:space="preserve">
Serves as a USACE Project Engineer and the primary on-the-ground technical representative for a major harbor deepening mission in New Haven, CT. Designed for a degreed engineer with some construction experience or an officer/NCO with extensive civilian construction experience, this role ensures the safe, compliant, and efficient execution of critical infrastructure operations. Due to continuous 24-hour dredging operations, flexible duty hours are required to execute field-level project engineering and Quality Assurance (QA) oversight. The officer tracks project schedules across major milestones and leverages the Resident Management System (RMS) to maintain daily documentation and sustain contract administration. Additionally, the officer leads critical interagency synchronization with the U.S. Coast Guard, Harbor Master, and local municipal authorities.
Operating under the direction of a Supervisory Engineer, Administrative Contracting Officer (ACO), and Contracting Officer (KO), the officer manages complex project modifications, Requests for Equitable Adjustment (REAs), and contractor claims. Analyzes contractor submittals against specifications, engineering drawings, and QA/QC reports to draft Determinations and Findings (D&amp;Fs) that support or deny contractor compensation.
To execute project modifications, the officer utilizes engineering judgment to develop Rough Order of Magnitude (ROM) estimates and Basic Change Documents (BCDs). Drafts Request for Proposal (RFP) letters and evaluates contractor cost and time proposals against the formal Scope of Work (SOW) and Independent Government Estimates (IGE). Establishing the Government's fiscal position, the officer formulates Pre-Negotiation Objectives Memorandums (POMs), leads formal negotiations with prime contractors, authors Price Negotiation Memorandums (PNMs), and drafts SF-30 contract modifications. Performs all other construction administration duties as assigned to guarantee mission readiness and on-time project delivery.
To apply for this position, please email your resume, military bio, soldier talent profile, and three evaluations to SFC Tabitha Ruckman at tabitha.n.ruckman.mil@mail.mil.</t>
    </r>
  </si>
  <si>
    <r>
      <rPr>
        <b/>
        <sz val="11"/>
        <color rgb="FF000000"/>
        <rFont val="Calibri"/>
        <family val="2"/>
        <scheme val="minor"/>
      </rPr>
      <t>26-6353, Length 1 Year:</t>
    </r>
    <r>
      <rPr>
        <sz val="11"/>
        <color indexed="8"/>
        <rFont val="Calibri"/>
        <family val="2"/>
        <scheme val="minor"/>
      </rPr>
      <t xml:space="preserve">
Oversee the execution of O&amp;M, discretionary, and mandatory funds. Utilize financial systems to commit funds, track performance via KPIs, and resolve ULOs to maximize buying power.  Serve as a subject matter expert on Fiscal Law and financial strategy. Interface directly with DoW Comptroller, CAPE, and WHS to align resources with A&amp;S DBO strategic objectives.  Brief complex financial status, risks, and strategies to Tier 1, 2, and 3 SES leaders. Act as the primary military liaison coordinating between external components and internal front office Military Assistants.  Foster a collaborative team environment, actively mentor and develop peers/subordinates, and navigate the political landscape of a high-level headquarters environment to build consensus.
APPLICANTS
Send the following documents to the PFI Coordinator for the position:
Professional Resume (All)
Military Bio (All)
Soldier Talent Profile (Army)
vMPF (Air Force)
PFI Coordinator: SFC Holly C. Tilley Email: holly.c.tilley.mil@mail.mil
Qualifications:  Hands-on experience utilizing Department of War (DoW) financial systems to commit and execute funds. Advanced proficiency in Microsoft Excel.  Familiarity working with the DoW Comptroller Office, CAPE, and WHS; Experience actively managing and clearing Unliquidated Obligations (ULOs) and tracking Key Performance Indicators (KPIs); Prior experience working directly for an SES; Demonstrated ability to synthesize complex data and effectively brief senior leaders (SES Tiers 1, 2, and 3).</t>
    </r>
  </si>
  <si>
    <r>
      <rPr>
        <b/>
        <sz val="11"/>
        <color rgb="FF000000"/>
        <rFont val="Calibri"/>
        <family val="2"/>
        <scheme val="minor"/>
      </rPr>
      <t>26-6354, Length 2 years:</t>
    </r>
    <r>
      <rPr>
        <sz val="11"/>
        <color indexed="8"/>
        <rFont val="Calibri"/>
        <family val="2"/>
        <scheme val="minor"/>
      </rPr>
      <t xml:space="preserve">
In accordance with the 1977 Accords and under U.S. Military Training Mission (USMTM), this three-year program commenced on January 2026 to provide U.S. military advisors to the Saudi Arabian Ministry of Defense (MOD) to help transform their military into a cohesive joint fighting force. This is accomplished by embedding expert U.S. military advisors in all levels of the KSA MOD and newly formed Joint Forces Command (JFC) to provide advisory services to Saudi officers with functional expertise in operations, intelligence, logistics, and human resources. This is an unaccompanied PCS tour with an opportunity to extend up to December 2028.</t>
    </r>
  </si>
  <si>
    <r>
      <rPr>
        <b/>
        <sz val="11"/>
        <color rgb="FF000000"/>
        <rFont val="Calibri"/>
        <family val="2"/>
        <scheme val="minor"/>
      </rPr>
      <t>26-6355, Length 2 years:</t>
    </r>
    <r>
      <rPr>
        <sz val="11"/>
        <color indexed="8"/>
        <rFont val="Calibri"/>
        <family val="2"/>
        <scheme val="minor"/>
      </rPr>
      <t xml:space="preserve">
In accordance with the 1977 Accords and under U.S. Military Training Mission (USMTM), this three-year program commenced on January 2026 to provide U.S. military advisors to the Saudi Arabian Ministry of Defense (MOD) to help transform their military into a cohesive joint fighting force. This is accomplished by embedding expert U.S. military advisors in all levels of the KSA MOD and newly formed Joint Forces Command (JFC) to provide advisory services to Saudi officers with functional expertise in operations, intelligence, logistics, and human resources. This is an unaccompanied PCS tour with an opportunity to extend up to December 2028.</t>
    </r>
  </si>
  <si>
    <t>OUSW (AS) – Business Operations</t>
  </si>
  <si>
    <t>Military Advisor (Enlisted)</t>
  </si>
  <si>
    <t>Military Advisor (Officer)</t>
  </si>
  <si>
    <t>26-6356</t>
  </si>
  <si>
    <t>Key and Lock Custodian</t>
  </si>
  <si>
    <t>26-6357</t>
  </si>
  <si>
    <t>CECOM-Tobyhanna Army Depot</t>
  </si>
  <si>
    <t>Military Police - Security Guard</t>
  </si>
  <si>
    <t>Tobyhanna</t>
  </si>
  <si>
    <t>26-6359</t>
  </si>
  <si>
    <t>E7:O1:O2</t>
  </si>
  <si>
    <t>26-6360</t>
  </si>
  <si>
    <t>DISA - ACQC</t>
  </si>
  <si>
    <t>Telecommunications Project Manager</t>
  </si>
  <si>
    <t>26-6362</t>
  </si>
  <si>
    <t>Chaplain</t>
  </si>
  <si>
    <t>26-6363</t>
  </si>
  <si>
    <t>Task Force Battle Captain</t>
  </si>
  <si>
    <t>O1:O2</t>
  </si>
  <si>
    <t>26-6364</t>
  </si>
  <si>
    <t>OJT 15R - Helicopter Repairer</t>
  </si>
  <si>
    <r>
      <rPr>
        <b/>
        <sz val="11"/>
        <color rgb="FF000000"/>
        <rFont val="Calibri"/>
        <family val="2"/>
        <scheme val="minor"/>
      </rPr>
      <t>26-6360, Length 1 Year:</t>
    </r>
    <r>
      <rPr>
        <sz val="11"/>
        <color indexed="8"/>
        <rFont val="Calibri"/>
        <family val="2"/>
        <scheme val="minor"/>
      </rPr>
      <t xml:space="preserve">
Ability to manage multi-million-dollar IT/Telecommunications projects.
Ability to manage network engineering efforts to upgrade circuits to meet customer needs. Submit recommendations for circuit discontinuance or changes as needed. Prepares, coordinates, and updates circuit tracking spread sheets and Power point slides for management. 
Must be able to work as a member of and lead a team of subject matter experts, including contractors, government civilians, and military to complete various telecommunications circuit actions.
Demonstrated ability &amp; success leading diverse multidisciplinary technical project teams with proven results in
meeting cost, schedule, and performance factors on large long-haul telecommunications projects.
Demonstrated success in providing customer communication and high-level informational and decision briefings.
Experience and strong background in requirements definition and analysis.
Experience applying quality precepts and managing process improvement.
Documented experience in acquisition of service contracting.
Strong interpersonal skills and conflict resolution skills.
Qualifications:  Candidate must be a have a solid IT/Telecommunications background (w/ program/project management experience)
and TS is required (TS/SCI is preferred). Candidate must be Army skill level 51A or Air Force AFSC skill level 63A3
qualified to be selected.</t>
    </r>
  </si>
  <si>
    <r>
      <rPr>
        <b/>
        <sz val="11"/>
        <color rgb="FF000000"/>
        <rFont val="Calibri"/>
        <family val="2"/>
        <scheme val="minor"/>
      </rPr>
      <t>26-6356, Length 1 Year</t>
    </r>
    <r>
      <rPr>
        <sz val="11"/>
        <color indexed="8"/>
        <rFont val="Calibri"/>
        <family val="2"/>
        <scheme val="minor"/>
      </rPr>
      <t xml:space="preserve">
The Key and Lock Custodian works under the supervision of the Depot Operations Director, independently managing all aspects of key and lock control within the Depot Operations Directorate. The custodian ensures compliance with security regulations, oversees procurement, issuance, and accountability of keys and locks, and provides technical guidance to leadership on key control procedures. The role requires conducting inspections, training personnel, and investigating lost or stolen keys while maintaining an accurate database of all assigned keys.
</t>
    </r>
    <r>
      <rPr>
        <b/>
        <sz val="11"/>
        <color rgb="FF000000"/>
        <rFont val="Calibri"/>
        <family val="2"/>
        <scheme val="minor"/>
      </rPr>
      <t>Qualifications</t>
    </r>
    <r>
      <rPr>
        <sz val="11"/>
        <color indexed="8"/>
        <rFont val="Calibri"/>
        <family val="2"/>
        <scheme val="minor"/>
      </rPr>
      <t>:  The Key and Lock Custodian ensures compliance with security regulations, manages inventory, oversees key control operations, and conducts personnel screenings for access authorization. The role requires strong organizational, investigative, and administrative skills to maintain accountability and support security protocols.</t>
    </r>
  </si>
  <si>
    <r>
      <rPr>
        <b/>
        <sz val="11"/>
        <color rgb="FF000000"/>
        <rFont val="Calibri"/>
        <family val="2"/>
        <scheme val="minor"/>
      </rPr>
      <t>26-6357, Length 1 Year:</t>
    </r>
    <r>
      <rPr>
        <sz val="11"/>
        <color indexed="8"/>
        <rFont val="Calibri"/>
        <family val="2"/>
        <scheme val="minor"/>
      </rPr>
      <t xml:space="preserve">
Applicants must email the following documents to leanne.felvus-webb.mil@mail.mil for consideration
Professional Resume
Military Bio
Last three evaluations (if applicable)***
Duties include: Will be assigned law enforcement/Security duties to uphold Federal Laws and Regulations, maintain good order and discipline, and support the installation commander's law enforcement and security requirements. Typical duties include foot and motorized patrol and control of pedestrian and vehicular traffic and conducting random anti-terrorism measures (RAM) in accordance with local regulations and policies.  O2C soldiers will be assigned to access control points as Security Guard.  May be assigned nonstandard work schedule and additional duty bus driver.
</t>
    </r>
    <r>
      <rPr>
        <b/>
        <sz val="11"/>
        <color rgb="FF000000"/>
        <rFont val="Calibri"/>
        <family val="2"/>
        <scheme val="minor"/>
      </rPr>
      <t>Qualifications</t>
    </r>
    <r>
      <rPr>
        <sz val="11"/>
        <color indexed="8"/>
        <rFont val="Calibri"/>
        <family val="2"/>
        <scheme val="minor"/>
      </rPr>
      <t>:  31B(MP)/3P0X1(SECFOR) preferred or (02C) Combat Arms Immaterial with Secret Security Clearance. Must be able to pass training requirements related to law enforcement work functions as prescribed by policy, regulations or statutes.  These include, but not limited to: weapons qualifications, first aid/CPR and National Incident Management System training requirements. The work requires extended periods of physical exertion derived from such activities as running, walking, and occasionally lifting.</t>
    </r>
  </si>
  <si>
    <r>
      <rPr>
        <b/>
        <sz val="11"/>
        <color rgb="FF000000"/>
        <rFont val="Calibri"/>
        <family val="2"/>
        <scheme val="minor"/>
      </rPr>
      <t>26-6359, Length 1 Year:</t>
    </r>
    <r>
      <rPr>
        <sz val="11"/>
        <color indexed="8"/>
        <rFont val="Calibri"/>
        <family val="2"/>
        <scheme val="minor"/>
      </rPr>
      <t xml:space="preserve">
Construction Project Engineers monitors the day to day construction operations at facility construction site and synchronizes information flow. Information management: process incoming reports and relay critical updates to the commander and staff. Staff Synchronization: Coordinate with daily operations and ensure all construction functions are working smoothly. Communication: Maintain operational voice and data links between contractor and sub-contractors, leadership and related agencies. Run assigned shifts within Construction Team cell. Maintain common operating picture (COP). Execute shift changeovers. Attend all daily meetings on site with contractor, sub-contractor, civil works department, federal agencies and other job site partners as needed. Supervises Quality Assurance Inspector(s), fills in as needed. Assists resident engineer/construction manager and logistics officer as needed.
To apply for this position, please send your resume, military bio, soldier talent profile, and three evaluations to SFC Tabitha Ruckman at tabitha.n.ruckman.mil@mail.mil</t>
    </r>
  </si>
  <si>
    <r>
      <rPr>
        <b/>
        <sz val="11"/>
        <color rgb="FF000000"/>
        <rFont val="Calibri"/>
        <family val="2"/>
        <scheme val="minor"/>
      </rPr>
      <t>26-6207, Length 1 Year:</t>
    </r>
    <r>
      <rPr>
        <sz val="11"/>
        <color indexed="8"/>
        <rFont val="Calibri"/>
        <family val="2"/>
        <scheme val="minor"/>
      </rPr>
      <t xml:space="preserve">
Serves as a Finance NCO responsible for processing reimbursement for military personnel tours in a joint / inter-service Department of War environment. Responsible for generating cost estimates for military tours and processing reimbursable intergovernmental funding documents (Military Interdepartmental Purchase Requests - MIPRs – DD Form 448 or Inter Agency Agreements - IAAs - FS 7600b). Responsible for drafting and tracking funding acceptances (DD form 448-2) for Service Budget Office review and signature.  Assists with processing G-Invoicing funding acceptances and associated billing actions.  Performs detailed quality control checks on financial documents and enforces standards from DoD Financial Management Regulation and the Defense Federal Acquisition Regulation. Performs transactional data entry and performs quality control checks on data sets impacting reimbursable billing. Assists with preparing reports and performing periodic reviews.  Must be comfortable with standard Microsoft Office / 365 software and products.  Prior experience with USAF DEAMS accounting system preferred.
</t>
    </r>
    <r>
      <rPr>
        <b/>
        <sz val="11"/>
        <color rgb="FF000000"/>
        <rFont val="Calibri"/>
        <family val="2"/>
        <scheme val="minor"/>
      </rPr>
      <t>Qualifications</t>
    </r>
    <r>
      <rPr>
        <sz val="11"/>
        <color indexed="8"/>
        <rFont val="Calibri"/>
        <family val="2"/>
        <scheme val="minor"/>
      </rPr>
      <t>: Microsoft Office / 365 platform proficiency required.  DEAMS experience preferred.  Intergovernmental purchasing and reimbursable experience desired.</t>
    </r>
  </si>
  <si>
    <r>
      <rPr>
        <b/>
        <sz val="11"/>
        <color rgb="FF000000"/>
        <rFont val="Calibri"/>
        <family val="2"/>
        <scheme val="minor"/>
      </rPr>
      <t>26-6364, Length 1 year:</t>
    </r>
    <r>
      <rPr>
        <sz val="11"/>
        <color indexed="8"/>
        <rFont val="Calibri"/>
        <family val="2"/>
        <scheme val="minor"/>
      </rPr>
      <t xml:space="preserve">
</t>
    </r>
    <r>
      <rPr>
        <b/>
        <sz val="11"/>
        <color rgb="FF000000"/>
        <rFont val="Calibri"/>
        <family val="2"/>
        <scheme val="minor"/>
      </rPr>
      <t>APPLICANT MUST BE A 15T OR 15U TO BE SELECTED</t>
    </r>
    <r>
      <rPr>
        <sz val="11"/>
        <color indexed="8"/>
        <rFont val="Calibri"/>
        <family val="2"/>
        <scheme val="minor"/>
      </rPr>
      <t xml:space="preserve">
Serve as an AH-64D Helicopter Repairer while participating in a comprehensive on the job training (OJT) program for the United States Army Flight Training Detachment (USAFTD) - Peace Vanguard. This is a foreign military sales (FMS) program supporting the country of Singapore in Marana, AZ with 57 US Soldiers, 56 Republic of Singapore Air Force (RSAF) Airmen, and six RSAF AH-64D Helicopters assigned. Applicant must be able to performs inspections, servicing, maintenance and repair of AH-64D Apache Helicopters. Completes documentation of all maintenance activities, collaborates with Singapore maintenance personnel to complete maintenance and service activities.
Coordinates maintenance activities with Singapore personnel to ensure success of Republic of Singapore Air Force (RSAF) and USAFTD mission. Position is for a one-year tour with an opportunity to extend for an additional year. Applicant will be expected to participate in an on the job training (OJT) program. When completed, the hired applicant will be eligible for a 15R identifier. USAFTD is a designated Security Cooperation Workforce (SCW). Personnel must complete assigned certification functional area / level and maintain certification while serving within the organization.</t>
    </r>
  </si>
  <si>
    <r>
      <rPr>
        <b/>
        <sz val="11"/>
        <color rgb="FF000000"/>
        <rFont val="Calibri"/>
        <family val="2"/>
        <scheme val="minor"/>
      </rPr>
      <t>26-6362, Length 180 days:</t>
    </r>
    <r>
      <rPr>
        <sz val="11"/>
        <color indexed="8"/>
        <rFont val="Calibri"/>
        <family val="2"/>
        <scheme val="minor"/>
      </rPr>
      <t xml:space="preserve">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Serving as a senior professional staff advisor and certified pastoral care provider, the DCSA Agency Chaplain delivers comprehensive religious, spiritual, moral, and ethical support to all military and civilian employees, as well as their families, across the enterprise. Operating as a key advisor to the Agency Front Office Senior Leadership—including the Director, Deputy Director, Chief of Staff, and the Chief of the Human Capital Management Office (HCMO)—the Chaplain provides critical counsel on the spiritual, ethical, and moral well-being of personnel, the personal impact of command policies, and regulatory matters concerning religious accommodation. The Chaplain administers privileged, confidential counseling on personal, emotional, and spiritual issues, while leading pastoral care and resilience efforts to sustain the workforce. Additionally, the incumbent leads and participates in the Agency Wellness Working Group to consolidate assessments on high- and medium-risk personnel, and actively champions organizational safety, suicide prevention, retention, behavioral health, and overall wellness initiatives. Executing staff responsibilities under the direction of the Chief, HCMO, the Chaplain reports anonymous, non-identifying operational metrics—such as individual support calls, team interventions, and town halls supported—to track workforce trends and validate program efficacy.
</t>
    </r>
    <r>
      <rPr>
        <b/>
        <sz val="11"/>
        <color rgb="FF000000"/>
        <rFont val="Calibri"/>
        <family val="2"/>
        <scheme val="minor"/>
      </rPr>
      <t>Qualifications</t>
    </r>
    <r>
      <rPr>
        <sz val="11"/>
        <color indexed="8"/>
        <rFont val="Calibri"/>
        <family val="2"/>
        <scheme val="minor"/>
      </rPr>
      <t>:  Graduate of an Army or Air Force Chaplain School; a clergy person in a denomination or faith; hold a degree in theological or religious studies; maintain a national or state level recognized counseling certification;
qualified spiritually, morally, intellectually and emotionally to serve as a chaplain.
Secret Clearance required for position.</t>
    </r>
  </si>
  <si>
    <r>
      <rPr>
        <b/>
        <sz val="11"/>
        <color rgb="FF000000"/>
        <rFont val="Calibri"/>
        <family val="2"/>
        <scheme val="minor"/>
      </rPr>
      <t>26-6363, Length 1 year:</t>
    </r>
    <r>
      <rPr>
        <sz val="11"/>
        <color indexed="8"/>
        <rFont val="Calibri"/>
        <family val="2"/>
        <scheme val="minor"/>
      </rPr>
      <t xml:space="preserve">
Serves as a Task Force Battle Captain on large construction project. Coordinates with Construction Project Engineers, Logistics Officer, and Quality Assurance personnel and monitors the day to day construction operations at facility construction site and synchronizes information flow. Process incoming reports and relays information to Task Force Commander and/or deputy. Coordinates with contractor and subcontractors as needed. Prepares VIP site visits and coordinates with executive staff and Public Affairs Officer(s). Run assigned shifts within Task Force Cell, execute shift changeovers to maintain common operating picture (COP).  
</t>
    </r>
    <r>
      <rPr>
        <b/>
        <sz val="11"/>
        <color rgb="FF000000"/>
        <rFont val="Calibri"/>
        <family val="2"/>
        <scheme val="minor"/>
      </rPr>
      <t>Qualifications</t>
    </r>
    <r>
      <rPr>
        <sz val="11"/>
        <color indexed="8"/>
        <rFont val="Calibri"/>
        <family val="2"/>
        <scheme val="minor"/>
      </rPr>
      <t>: Experience of construction operations, construction processes and project management preferred. Information management required.  Experience in G3 CUOPs and/or FUOPs cell preferred. 
To apply for this position, please email SFC Tabitha Ruckman at tabitha.n.ruckman.mil@mail.mil with your resume, military bio, three evaluations and your soldier talent profile (from IPPSA). If you do not have three evaluations, please submit as many as you have and state that you do not have three in your email.</t>
    </r>
  </si>
  <si>
    <r>
      <rPr>
        <b/>
        <sz val="11"/>
        <color rgb="FF000000"/>
        <rFont val="Calibri"/>
        <family val="2"/>
        <scheme val="minor"/>
      </rPr>
      <t>26-6348, Length 1 Year:</t>
    </r>
    <r>
      <rPr>
        <sz val="11"/>
        <color indexed="8"/>
        <rFont val="Calibri"/>
        <family val="2"/>
        <scheme val="minor"/>
      </rPr>
      <t xml:space="preserve">
The position requires a skilled technician with leadership abilities to manage and execute the complete maintenance
lifecycle for a diverse fleet of vehicles.
Key Duties:
• Inspection and Diagnostics: Systematically inspecting, troubleshooting, and diagnosing malfunctions in a wide
range of vehicle systems, including engines (gasoline, diesel, alternative fuel), transmissions, electrical systems, air
conditioning, brakes, and hydraulics.
• Repair and Overhaul: Repairing, rebuilding, or replacing major components and assemblies. This includes
performing specialized tasks like welding, metal fabrication, and replacing vehicle glass.
• Quality and Safety Compliance: Ensuring all work conforms to established standards, inspecting shop equipment,
managing hazardous waste, and adhering to safety protocols.
• Administrative Tasks: Using technical manuals and computer systems (like DPAS and SBSS) to research parts,
document maintenance, and prepare data reports for management.
</t>
    </r>
    <r>
      <rPr>
        <b/>
        <sz val="11"/>
        <color rgb="FF000000"/>
        <rFont val="Calibri"/>
        <family val="2"/>
        <scheme val="minor"/>
      </rPr>
      <t>Qualifications</t>
    </r>
    <r>
      <rPr>
        <sz val="11"/>
        <color indexed="8"/>
        <rFont val="Calibri"/>
        <family val="2"/>
        <scheme val="minor"/>
      </rPr>
      <t>:  One (1) Level 5 (Journeyman)
One (1) Level 7 (Craftsman-seasoned)
AFSC: 2T351</t>
    </r>
  </si>
  <si>
    <t>26-6368</t>
  </si>
  <si>
    <t>DFAS-IND-JFV-Civilian Pay</t>
  </si>
  <si>
    <t>Civilian Pay Technician</t>
  </si>
  <si>
    <t>E3:E4:E5:E6</t>
  </si>
  <si>
    <t>26-6374</t>
  </si>
  <si>
    <t>DLA - Troop Support Europe/Africa</t>
  </si>
  <si>
    <t>Kaiserslautern</t>
  </si>
  <si>
    <t>Germany</t>
  </si>
  <si>
    <t>26-6376</t>
  </si>
  <si>
    <t>OO-ALC - 309 AMXG - 576 AMXS</t>
  </si>
  <si>
    <t>Aircrew Egress Systems Specialist</t>
  </si>
  <si>
    <t>Hill AFB</t>
  </si>
  <si>
    <r>
      <rPr>
        <b/>
        <sz val="11"/>
        <color rgb="FF000000"/>
        <rFont val="Calibri"/>
        <family val="2"/>
        <scheme val="minor"/>
      </rPr>
      <t>26-6368, Length 1 Year:</t>
    </r>
    <r>
      <rPr>
        <sz val="11"/>
        <color indexed="8"/>
        <rFont val="Calibri"/>
        <family val="2"/>
        <scheme val="minor"/>
      </rPr>
      <t xml:space="preserve">
Process retirement actions for Federal employees and perform audit of pay records ensuring accuracy and adherence to regulations. Prepare and maintain related records and reports. Manage workload to meet customer expectations and identify/correct errors. Will perform other duties as assigned in line with Civilian Pay Technician duties.
Ensure accurate processing of assigned work within established customer expectations. Utilize resources to research and ensure accuracy of feedback, guidance, and resolutions. Verify all transactions, including pay adjustments, collections, and refunds, during pay closeout. Identify inadequacies and promptly take corrective action, informing the chain of command of any identified errors.
APPLICANTS
Send the following documents to the PFI Coordinator for the position:
 Professional Resume (All)
 Military Bio (All)
 Soldier Talent Profile (Army)
 vMPF (Air Force)
PFI Coordinator: SFC Holly C. Tilley Email: holly.c.tilley.mil@mail.mil</t>
    </r>
  </si>
  <si>
    <r>
      <rPr>
        <b/>
        <sz val="11"/>
        <color rgb="FF000000"/>
        <rFont val="Calibri"/>
        <family val="2"/>
        <scheme val="minor"/>
      </rPr>
      <t>26-6374, Length 1 Year:</t>
    </r>
    <r>
      <rPr>
        <sz val="11"/>
        <color indexed="8"/>
        <rFont val="Calibri"/>
        <family val="2"/>
        <scheme val="minor"/>
      </rPr>
      <t xml:space="preserve">
Serves as Team Lead of Internal Operations assisting the Division Chief in matters concerning DLA Troop Support's ability to enhance combat readiness and logistical support through integrated application of Troop Support’s CONUS and OCONUS existing logistics resources and capabilities. Responsible for integration and synergy of all logistics operations and planning activities for Troop Support Europe &amp; Africa (TS EA) in support of US Africa, Central, and European Commands. Provides and maintains analysis of operations, plans, exercises and all facets of contingency and operational logistics.  Serves as the TS EA lead to coordinate TS EA conferences, off-sites, seminars, and workshops to train and educate TS EA staff and visitors. Coordinates with TS J-3/5 and planners in developing support requirements for designated operations and organizing the execution of enterprise Class of Supply Summits and Symposiums.  Represents TS EA at planning conferences, war-games, and summits.  Responsible for managing the implementation, and enhancement of information management and logistics intelligence to support critical knowledge flow within and across the organization.  Responsible for managing and leveraging information, reports, and analysis to provide a continuous, updated Logistics Common Operating Picture (LCOP).  Provide management oversight of all transportation and customs clearance activities for TS EA.  As Team Lead, plan and communicate daily requirements, manage daily tasks, develop and improve processes to manage requirements, and develop the Team.  Advises the Commander and Division Chief on all matters related to logistics analysis, operations reporting, and integration and synergy of activities in support to our customers units throughout the AFRICOM, EUCOM, and CENTCOM areas of responsibility.
Qualifications:  Candidate must be a skilled logistician with experience in Supply Chain Management, Distribution, Transportation.  TS/SCI required Due to TS security requirements and daily interaction with EUCOM, AFRICOM, and CENTCOM Operational Planners, including receiving briefings regarding US Navy Vessel movements, military troop movements in the AOR, Base &amp; Infrastructure Security, and Operational &amp; Contingency Plans.</t>
    </r>
  </si>
  <si>
    <r>
      <rPr>
        <b/>
        <sz val="11"/>
        <color rgb="FF000000"/>
        <rFont val="Calibri"/>
        <family val="2"/>
        <scheme val="minor"/>
      </rPr>
      <t>26-6376, Length 120 days:</t>
    </r>
    <r>
      <rPr>
        <sz val="11"/>
        <color indexed="8"/>
        <rFont val="Calibri"/>
        <family val="2"/>
        <scheme val="minor"/>
      </rPr>
      <t xml:space="preserve">
The primary purpose of this position is to perform ACES II &amp; Martin Baker Seat Removal, Inspection, Repair, Installation; Canopy, removal, installation, Flex Linear Shape Charge (FLSC) inspection,replacement, DTA, Inspection,replacement. Rapid Deflagration Cord Transfer Line (RDCTL), inspection, replacement in support of F-16, F-22, and F-35 egress system components
Qualifications:  Candidate must be qualified to perform the following:
ACES II seat: Removal, Inspection, Repair, Installation.
Canopy: Removal, Install
DTA: (Inspect, Replace)
Martin-Baker seat: Removal, Inspection, Repair, Installation.
Canopy: Removal, Installation, FLSC (Inspect, Replace). 
RDCTL: (Inspect Replace)</t>
    </r>
  </si>
  <si>
    <t>COBOL Programmer</t>
  </si>
  <si>
    <t>26-6378</t>
  </si>
  <si>
    <t>Deputy Logistics Manager</t>
  </si>
  <si>
    <t>26-6384</t>
  </si>
  <si>
    <t>LOGISTICS ANALYST/FUELS MANAGER</t>
  </si>
  <si>
    <t>E8</t>
  </si>
  <si>
    <t>26-6386</t>
  </si>
  <si>
    <t>POSTURE AND ENGAGEMENT MANAGER</t>
  </si>
  <si>
    <t>26-6396</t>
  </si>
  <si>
    <t>E4</t>
  </si>
  <si>
    <t>26-6397</t>
  </si>
  <si>
    <t>Watercraft Operations</t>
  </si>
  <si>
    <t>26-6400</t>
  </si>
  <si>
    <t>Program Manager</t>
  </si>
  <si>
    <r>
      <rPr>
        <b/>
        <sz val="11"/>
        <color rgb="FF000000"/>
        <rFont val="Calibri"/>
        <family val="2"/>
        <scheme val="minor"/>
      </rPr>
      <t>25-6629, Length 1 Year</t>
    </r>
    <r>
      <rPr>
        <sz val="11"/>
        <color indexed="8"/>
        <rFont val="Calibri"/>
        <family val="2"/>
        <scheme val="minor"/>
      </rPr>
      <t xml:space="preserve">
Advisor in a highly visible, joint position embedded within the Moroccan Air Force. Act as chief instructor pilot responsible for qualification, progression and standardization of 43 Moroccan pilots in support of USAFRICOM objectives. Advises Morocco on planning through execution of a $2B F-16 foreign military sales case. Liaison between RMAF, AFSAT, OSC and AFRICOM. Excellent flying opportunities and unique challenges. No deployments, occasional TDYs to Rabat (US Embassy/RMAF HQ) and Ramstein (medical).
Qualifications:  Required: F-16 IP with minimum 750 hours F-16. Experienced instructing NVG, NAAR, Sniper/ATP, APG-68. Ability/desire to work/live on your own (nearest USG installation is 4hrs away).
Desired: B-Course IP, SEAD IP, RCP current, DLPT score 2/2/2 in French or Arabic, prior NA/ME experience (MPEP/FAO/AA/LEAP).
AFSC Preferred: T11FxH,  will also accept K11FxH</t>
    </r>
  </si>
  <si>
    <r>
      <rPr>
        <b/>
        <sz val="11"/>
        <color rgb="FF000000"/>
        <rFont val="Calibri"/>
        <family val="2"/>
        <scheme val="minor"/>
      </rPr>
      <t>26-6378, Length 1 year:</t>
    </r>
    <r>
      <rPr>
        <sz val="11"/>
        <color indexed="8"/>
        <rFont val="Calibri"/>
        <family val="2"/>
        <scheme val="minor"/>
      </rPr>
      <t xml:space="preserve">
E2:E8The selected logistician will serve as the F-35 Joint Program Office Foreign Military Sales (FMS) Deputy Logistics Manager and will be responsible for Assisting the FMS Logistics and Sustainment Lead with:
Overseeing the logistics effort to support existing and future FMS customers.
Managing all sustainment requirements in the Letters of Offer and Acceptance (LOA) for each FMS country case.
Work with customers to identify and plan requirements; work with internal stakeholders to ensure requirements are placed on appropriate contracts for timely delivery. Monitor requirements and contracts to ensure compliance with cost, schedule, and performance metrics.    
Improve or standardize processes, planning, products, services and integration to support the F-35 Program product and services.
Prepare, review, and provide verbal and written communications to effectively relay critical programmatic information to F-35 FMS Stakeholders in a timely manner, ensuring awareness and adherence to security and policy guidance.
Liaison as required with FMS country team Logistics Leads, Program Managers (PMs), Requirements Managers, Contracting Officers, and other stakeholders to ensure FMS requirements are contract and delivered in accordance with cost, schedule, and performance requirements.
Developing sustainment solutions based on the F-35 support and sustainment governance that underpins readiness for all F-35 using services and nations, as well as specific sovereign needs of the assigned country. The incumbent is also responsible for coordination of all logistics requirements and any cost benefit analysis that may be necessary.
The incumbent will attend designated meetings and conferences with respect to F-35 sustainment strategy; and may be called upon to serve as a sustainment SME for specific programs during major program reviews, inspections, conferences, and other program evaluations and events.
Serve as a Customs Clearance Officer (CCO) to facilitate movement of U.S. Government owned material throughout the enterprise.  Complete all required training and certification requirements and serve as a CCO.
Qualifications:  Candidate must possess BS or BA degree in Business, Management, Logistics, or relevant to position. Understanding of qualitative and quantitative analytical and evaluative methods. Applicant must possess and maintain a Secret security clearance. Candidate should have demonstrated knowledge of operational aviation logistics and/or the principles, policies, and practices of system acquisition, logistics and sustainment.</t>
    </r>
  </si>
  <si>
    <r>
      <rPr>
        <b/>
        <sz val="11"/>
        <color rgb="FF000000"/>
        <rFont val="Calibri"/>
        <family val="2"/>
        <scheme val="minor"/>
      </rPr>
      <t>26-6384, Length 1 year:</t>
    </r>
    <r>
      <rPr>
        <sz val="11"/>
        <color indexed="8"/>
        <rFont val="Calibri"/>
        <family val="2"/>
        <scheme val="minor"/>
      </rPr>
      <t xml:space="preserve">
Serves as a Logistics Analyst for the USTRANSCOM Global Bulk Fuels Management Division (GBFMD) as part of the Global Petroleum Integration Cell (GPIC). Assists in executing operations, planning, and joint &amp; combined exercises to train USTRANSCOM staff and components. Coordinates and synchronizes fuel concepts and future capabilities with the Joint Staff, Military Services, OSD, DLA Energy, and Combatant Command J3/J4s. Synchronizes efforts with all CCMD Petroleum Integration Cells (PICs) within each command's Operations and Logistics Directorate and advocates for all global bulk fuel equities and requirements across the DoW.</t>
    </r>
  </si>
  <si>
    <r>
      <rPr>
        <b/>
        <sz val="11"/>
        <color rgb="FF000000"/>
        <rFont val="Calibri"/>
        <family val="2"/>
        <scheme val="minor"/>
      </rPr>
      <t>26-6386, Length 1 year:</t>
    </r>
    <r>
      <rPr>
        <sz val="11"/>
        <color indexed="8"/>
        <rFont val="Calibri"/>
        <family val="2"/>
        <scheme val="minor"/>
      </rPr>
      <t xml:space="preserve">
Access, Basing and Overflight (ABO) is a concern and emphasis area for TCCC. Member will bridge critical gaps identified in TC, MIDNIGHT HAMMER, and OEF addressing misaligned ABO assessments across CCMDs, from campaigning into conflict. They will coord with JS, OSD, and CCMD SMEs creating policy, procedures, and a common operating picture to depict integrated ABO assessment for mission planning/operations. Additionally, the Global Bulk Fuels UCP mission requires engineering support to prioritize and address infrastructure gaps by seeking advocacy from OSW and Congress to better align MILCON projects to Service POMs.</t>
    </r>
  </si>
  <si>
    <r>
      <rPr>
        <b/>
        <sz val="11"/>
        <color rgb="FF000000"/>
        <rFont val="Calibri"/>
        <family val="2"/>
        <scheme val="minor"/>
      </rPr>
      <t>26-6396, Length 1 year:</t>
    </r>
    <r>
      <rPr>
        <sz val="11"/>
        <color indexed="8"/>
        <rFont val="Calibri"/>
        <family val="2"/>
        <scheme val="minor"/>
      </rPr>
      <t xml:space="preserve">
SM will perform fixed post security operations located within the interior of MOTCO installations or at perimeter gates. Controls access to sensitive/restricted areas where there is potential for breach of security, public safety or public health. Check and validate credentials for authorized entry into the installation. Provide security over-watch at control points to ensure safety/security of all MOTCO customers and employees. Perform inspections on outgoing personnel and their packages and vehicles at various gates and checkpoints to detect and/or detain those who attempt to steal government property. Provides specialized pedestrian and traffic control services in connection with ceremonies, parades, emergency situations, and similar events to include directing traffic. Provide effective communications and superior customer service to all personnel within the installation. Be responsible for utilizing a variety of technology based systems and must have sufficient working knowledge of Microsoft based products. Knowledge of effective communications utilizing two-way radio systems.</t>
    </r>
  </si>
  <si>
    <r>
      <rPr>
        <b/>
        <sz val="11"/>
        <color rgb="FF000000"/>
        <rFont val="Calibri"/>
        <family val="2"/>
        <scheme val="minor"/>
      </rPr>
      <t>26-6397, Length 1 year:</t>
    </r>
    <r>
      <rPr>
        <sz val="11"/>
        <color indexed="8"/>
        <rFont val="Calibri"/>
        <family val="2"/>
        <scheme val="minor"/>
      </rPr>
      <t xml:space="preserve">
Soldier will perform wide range of watercraft operations, maintenance; supervise and participate in the maintenance, repair and inspections of watercraft ensuring compliance with safety standards and regulations. Oversees navigation, piloting and safe maneuvering of watercraft. Mariner duties; responsible for navigation, cargo operations and supervising fixed post security operations located within the interior and waterways of MOTCO installations or at perimeter gates. Controls access to sensitive/restricted areas where there is potential for breach of security, public safety or public health. Provide security over-watch at control points, waterway point of entrance to ensure safety/security of all MOTCO customers and employees. Provides specialized Harbor patrol and traffic control services in connection with ceremonies, parades, emergency situations, and similar events to include directing traffic. Provide effective communications and superior customer service to all personnel within the installation. Be responsible for utilizing a variety of technology based systems and must have sufficient working knowledge of Microsoft based products. Knowledge of effective communications utilizing two-way radio systems.</t>
    </r>
  </si>
  <si>
    <r>
      <rPr>
        <b/>
        <sz val="11"/>
        <color rgb="FF000000"/>
        <rFont val="Calibri"/>
        <family val="2"/>
        <scheme val="minor"/>
      </rPr>
      <t>26-6400, Length 420 days:</t>
    </r>
    <r>
      <rPr>
        <sz val="11"/>
        <color indexed="8"/>
        <rFont val="Calibri"/>
        <family val="2"/>
        <scheme val="minor"/>
      </rPr>
      <t xml:space="preserve">
The Program Manager position for a 3 yr FMS Case (thru Dec 2028) that advises the Transformation efforts of the Saudi MoD to a Joint Force. It is an unaccompanied PCS tour. You will have a fully furnished 3 Br Villa and a Tahoe (gas is covered) living on a EXPAT Residential Resort in Riyadh.
In accordance with the 1977 Accords and under U.S. Military Training Mission (USMTM), this three-year FMS case commenced on January 2026 to provide U.S. military SME advisors to the Saudi Arabian MoD TMO as they transform their military into a cohesive joint fighting force. This is accomplished by embedding expert U.S. military advisors in MOD’s Joint Forces Command and Service Components to provide advisory services to Saudi officers with functional expertise in operations, intelligence, logistics, and human resources. This is an unaccompanied PCS tour with an opportunity to extend up to December 2028. The current manning is for up to 20 advisors.
***To be considered please contact the POC COL Brian Love (brian.e.love2.mil@army.mil) and attach the following:
IPPS-A STP, Military/Civilian Bio, Last 3 Evals, DA Form 705, DA Form 5500/5501 (if required), DD Form 3349 (if
applicable), DA Form 5016/NGB23/DA Form 1506, Security Clearance Verification Memo</t>
    </r>
  </si>
  <si>
    <t>26-6181</t>
  </si>
  <si>
    <t>DISA - ID (Cyber PEO)</t>
  </si>
  <si>
    <t>Property Custodian</t>
  </si>
  <si>
    <t>26-6405</t>
  </si>
  <si>
    <t>Unit Supply Specialist</t>
  </si>
  <si>
    <t>26-6408</t>
  </si>
  <si>
    <t>DISA - JCIP</t>
  </si>
  <si>
    <t>Chief, Joint Cyber Implementation Program</t>
  </si>
  <si>
    <t>O3:O4:O5:O6</t>
  </si>
  <si>
    <t>26-6409</t>
  </si>
  <si>
    <t>AFLCMC-WAMD</t>
  </si>
  <si>
    <t>Weapons Technician</t>
  </si>
  <si>
    <t>E3:E4:E5:E6:E7</t>
  </si>
  <si>
    <t>Kuchyna Air Base,</t>
  </si>
  <si>
    <t>Slovakia</t>
  </si>
  <si>
    <t>R</t>
  </si>
  <si>
    <t>26-6171</t>
  </si>
  <si>
    <t>E7</t>
  </si>
  <si>
    <t>26-6410</t>
  </si>
  <si>
    <t>DISA - SD21</t>
  </si>
  <si>
    <t>Business Enterprise Architecture Deputy Program Manager</t>
  </si>
  <si>
    <t>26-6411</t>
  </si>
  <si>
    <t>HR Tech</t>
  </si>
  <si>
    <t>26-6413</t>
  </si>
  <si>
    <t>Warrior Pay Modernization Financial Specialist</t>
  </si>
  <si>
    <t>E7:E8</t>
  </si>
  <si>
    <t>26-6414</t>
  </si>
  <si>
    <t>Resource Analyst/Budget Analyst</t>
  </si>
  <si>
    <r>
      <rPr>
        <b/>
        <sz val="11"/>
        <color rgb="FF000000"/>
        <rFont val="Calibri"/>
        <family val="2"/>
        <scheme val="minor"/>
      </rPr>
      <t>26-6171,Length 2 Years:</t>
    </r>
    <r>
      <rPr>
        <sz val="11"/>
        <color indexed="8"/>
        <rFont val="Calibri"/>
        <family val="2"/>
        <scheme val="minor"/>
      </rPr>
      <t xml:space="preserve">
SFC with Construction Experience as a QA working for USACE, to perform the following Construction Control
Representative Responsibilities:
1) Observes and investigates all construction phases of highly complex projects to ensure compliance with contract
schedules, specifications and shop drawings.
2) Confers with contractors concerning sufficiency and suitability of equipment being used, number of workers
employed, etc., to assure completion of work on or ahead of schedule.
3) Review contractor's proposed working schedules for logic, adequacy and to determine whether construction
schedules will be met. Recommends revision to schedule as necessary.
4) Engage directly with the Contractor on assigned Definable Features of Work (DFOW) and discuss principal
construction features and requirements, in terms of methods and equipment operations, related to plans and specs.
5) Prepare and review other reports such as results of tests, change orders or other deviations approved or submitted
with recommendations, etc. Review and comment on Submittals and Requests for Information (RFI).
6) Perform biddability, constructability, operability, environmental, sustainability (BCOES) reviews of plans and
specifications to determine practicability from a construction viewpoint whether physical obstruction or other
construction difficulties. Review and comment on Statements of Work (SOW) for contract modifications.
Conditions Of Employment:
Qualifications: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t>
    </r>
  </si>
  <si>
    <r>
      <rPr>
        <b/>
        <sz val="11"/>
        <color rgb="FF000000"/>
        <rFont val="Calibri"/>
        <family val="2"/>
        <scheme val="minor"/>
      </rPr>
      <t>26-6410, Length 1 Year:</t>
    </r>
    <r>
      <rPr>
        <sz val="11"/>
        <color indexed="8"/>
        <rFont val="Calibri"/>
        <family val="2"/>
        <scheme val="minor"/>
      </rPr>
      <t xml:space="preserve">
The individual serves as a Deputy Program Manager and operations lead at the Defense Information Systems Agency under the Business Systems Division. The incumbent advises and inspects integrations and business process improvement execution for the agency Finance, Contract and Order Entry system integration. Helps guide modernization of legacy software applications to a web-based, task-oriented contract writing platform and integration with order entry and the finance ERP to ensure the agency is compliant with DoW-wide Procurement Data Standards.
Performs a variety of studies to document, present, analyze, and improve, execution of modernization initiatives to further improve the integration of DISA's Business Systems. Project planning includes required coordination of information and documentation and input of data into various automated information systems. Compiles, reviews, and evaluates project data. Attends, briefs and participates in formal and informal meetings/conferences for the purpose of reviewing program procedures and defining tasks. Assists in formulating evaluations and recommendations regarding program test strategies, processes and operations relevant to the modernization of the integrated systems.
Assures information is available for reviews/presentations using a variety of management tools and techniques, e.g. computers and various software packages (word processing, databases, spreadsheets, graphics, etc.). Prepares summary reports for submission to higher level management. Performs a variety of technical oversight and outreach functions, using judgment to strategically engage and resolve problems. Participates in meetings to answer routine inquiries or understand functional organization requirements. Establishes and maintains a variety of files, briefings, and white-papers for tracking requirements. Establishes and maintains suspense files to ensure timeliness of actions. Follows up on suspense dates to ensure that required actions and responses are made within deadlines. Holds technical exchange meetings to better understand requirements or increase organization collaboration. Works across the agency to resolve and program related requests and issues.
Qualifications:  Experience with MS Office applications, MS Teams and other project management tools, with a focus on efficiency and automation where applicable. Experience with Agile methodology and ServiceNow recommended. 
Master's degree strongly recommended. Formal civilian or military training in computer systems desired.
Active Secret clearance required.</t>
    </r>
  </si>
  <si>
    <r>
      <rPr>
        <b/>
        <sz val="11"/>
        <color rgb="FF000000"/>
        <rFont val="Calibri"/>
        <family val="2"/>
        <scheme val="minor"/>
      </rPr>
      <t>26-6411, Length 1 year:</t>
    </r>
    <r>
      <rPr>
        <sz val="11"/>
        <color indexed="8"/>
        <rFont val="Calibri"/>
        <family val="2"/>
        <scheme val="minor"/>
      </rPr>
      <t xml:space="preserve">
This position is the Human Resources Officer for the United States Army Flight Training Detachment, supporting the Republic of Singapore's Peace Vanguard Program. Develops and maintains liaison with servicing agencies including the Department of the Army, Security Assistance Training Field Activity, Dept. of Army Medical Command, Office of Defense Cooperation, National Guard Bureau and the US Embassy Training Program Coordinator. Designs, manages and directs military personnel and administrative services to include but not limited to: personnel and pay actions, promotions, awards, evaluation reports, travel orders, records and accessions/separation processing. Assists uniformed personnel with the provisioning of assignment benefits to include all requisite Defense Enrollment and Eligibility Reporting System (DEERS) transactions as well as briefings and/or direct interactions with TRICARE. Assists with the management of personnel in a highly fluid and complex operating environment and as required
perform certain functions in the absence of authority. Position requires an extensive propensity to learn Foreign Military Sales-specific operations/procedures and cross-cultural competencies. Familiarity with managing HR operations including SOP generation, HR web based administrative products, manpower management including forecasting and merger/acquisitions. Knowledge of contract administration and funding requirements for personnel. Incumbent must be flexible and able to operate within multiple echelons of commands and tasking’s. Experience in Defense Travel System, Government Purchase Card, Billing Official, and public notary duties are preferred. Must
possess a strong working knowledge of IPPS-A. Service member will complete and maintain assigned Defense Security Cooperation certificate for assigned functional area and certification level.</t>
    </r>
  </si>
  <si>
    <r>
      <rPr>
        <b/>
        <sz val="11"/>
        <color rgb="FF000000"/>
        <rFont val="Calibri"/>
        <family val="2"/>
        <scheme val="minor"/>
      </rPr>
      <t>26-6414, Length 1 Year:</t>
    </r>
    <r>
      <rPr>
        <sz val="11"/>
        <color indexed="8"/>
        <rFont val="Calibri"/>
        <family val="2"/>
        <scheme val="minor"/>
      </rPr>
      <t xml:space="preserve">
MULTIPLE LOCATIONS: QUANTICO, VA / Ft. MEADE, MD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The incumbent will serve in the Office of Chief Financial Officer, Defense Counterintelligence and Security Agency. 
Prepares, reviews, and provides updated financial information for monthly, quarterly, and yearly reconciliation and financial reporting. Performs as liaison between multiple program owners to realign spending authority to support critical mission requirements. Analyzes financial data, formulate recommendations, and presents analysis to program owners. Analyzes fiscal data to determine execution rate variances. Collaborates with mission owners to develop effective resource allocation strategies, track execution rates, and manage spend plan. Prepares status of funds reports and brief authoritative financial advice to the program office on matters concerning their obligations and expenditures on a weekly basis or as often as required. Generates and analyzes financial reports to track budget performance and identify variances. Completes execution analyses to support spend plan requirements. Facilitate weekly collaboration sessions with the mission owners. Monitors the performance of assigned programs against established budget targets. Researches and clears unmatched disbursement (UMD) transactions. Reviews dormant accounts to determine whether the obligations are still valid. Reviews and reconciles open commitments and unliquidated obligations (ULOs), promptly resolving discrepancies to maintain accurate financial reports. Validates contract execution and management in accordance with the DCSA guidance and DoD regulatory policy. Provides quality and professional customer support, fostering effective working relationships with customers and coworkers through collaboration, cooperation, and effective listening. Continuously works with customers to develop a mutual understanding of their requirements. Pays attention to crucial details and stays involved until all aspects of an issue are answered/resolved.
Civilian experience will be considered for this position.
PCS is authorized.
Qualifications:  Applicant must have DoD financial management experience; budget experience preferred.  Applicant must have and be current with DoD Financial Management Certification Program (DFMCP) Level 1 or higher, and or military equivalence  Completed fiscal law/appropriations law courses is a requirement of the position. Experience with Oracle-based Enterprise Resource Planning (ERP) system (e.g., DAI, GFEBS, DEAMS) is preferred. Secret clearance required.</t>
    </r>
  </si>
  <si>
    <r>
      <rPr>
        <b/>
        <sz val="11"/>
        <color rgb="FF000000"/>
        <rFont val="Calibri"/>
        <family val="2"/>
        <scheme val="minor"/>
      </rPr>
      <t>26-6413, Length 1 Year:</t>
    </r>
    <r>
      <rPr>
        <sz val="11"/>
        <color indexed="8"/>
        <rFont val="Calibri"/>
        <family val="2"/>
        <scheme val="minor"/>
      </rPr>
      <t xml:space="preserve">
As a Senior Military Pay SME, the selected service member will operate at the intersection of financial policy, legacy systems engineering, and modern ERP software development. Key duties include:
Enterprise Pay Modernization &amp; Cutover: Lead and support the technical cutover, data migration, validation, and parallel operations transitioning from legacy DJMS-AC/RC environments to the IPPS-A Direct to Treasury pay delivery capability.
Agile Development &amp; Sprint Execution: Embed directly within multi-functional Agile Sprint Teams during Program Increments (PIs). Drive requirements decomposition, user story formulation, acceptance criteria definition, and sprint backlog burn-downs to ensure statutory military pay rules are accurately coded into automated system increments.
Systemic Diagnostics &amp; Error Resolution: Diagnose and resolve complex, systemic pay issues, including Master Military Pay Account (MMPA) anomalies, high-volume Format Identification (FID) rejects, and Transaction Identification Number (TIN) errors caused by duplicate entries or data synchronization failures.
Data Integrity &amp; Exchange Validation: Conduct end-to-end audits of bi-directional system-to-system data exchanges between IPPS-A and legacy DJMS, ensuring 100% data accounting and a seamless, risk-free migration pathway.
BPR &amp; Change Management: Facilitate Business Process Re-engineering (BPR) and Organizational Change Management (OCM) to support local Army Military Pay Offices (AMPOs) and field technicians through new modernization workflows.
Enterprise Analytics &amp; Data Staging: Coordinate and support enterprise-level data cleansing pipelines and legacy records extraction for staging into IPPS-A and the ADVANA Data Lake to enable advanced operational dashboards.
APPLICANTS
Send the following documents to the PFI Coordinator for the position:
 Professional Resume
 Military Bio
 Soldier Talent Profile
PFI Coordinator: SFC Holly C. Tilley Email: holly.c.tilley.mil@mail.mil
Qualifications: To be considered for this competitive tour, applicants must meet the following mandatory criteria:
Financial Management Experience: Minimum of ten (10) years of professional Financial Management (FM) experience, with significant, proven operational service within Army Military Pay Offices (AMPOs) or military pay Central Site operations.
Legacy Systems Mastery: In-depth, hands-on operational expertise in DJMS-AC (Active Component), DJMS-RC (Reserve Component), and direct transactional execution using DMO (Defense MilPay Office).
Technical Transactional Knowledge: Expert-level understanding of Master Military Pay Accounts (MMPAs), Format Identifiers (FIDs), and Transaction Identification Numbers (TINs).
Modern ERP Systems Proficiency: User-level or analyst-level proficiency operating within the Integrated Personnel and Pay System – Army (IPPS-A) alongside legacy interfaces.
Comprehensive Entitlement Expertise: Authoritative knowledge of Department of Defense Financial Management Regulation (DoD FMR) Volume 7A military entitlements, including Basic Allowance for Housing (BAH), Basic Allowance for Subsistence (BAS), Special/Incentive Pays (e.g., SDAP, HFP/IDP, Flight Pay), and joint Travel Entitlements.
Agile Framework Credentials: Active industry Agile certification (e.g., SAFe Agilist/Practitioner, PMI-ACP, CSM, CSPO) paired with practical experience executing tasks within an Agile sprint/PI framework.</t>
    </r>
  </si>
  <si>
    <t>NONE</t>
  </si>
  <si>
    <r>
      <rPr>
        <b/>
        <sz val="11"/>
        <color rgb="FF000000"/>
        <rFont val="Calibri"/>
        <family val="2"/>
        <scheme val="minor"/>
      </rPr>
      <t>26-6413, Length 1 Year:</t>
    </r>
    <r>
      <rPr>
        <sz val="11"/>
        <color indexed="8"/>
        <rFont val="Calibri"/>
        <family val="2"/>
        <scheme val="minor"/>
      </rPr>
      <t xml:space="preserve">
As a Senior Military Pay SME, the selected service member will operate at the intersection of financial policy, legacy systems engineering, and modern ERP software development. Key duties include:
Enterprise Pay Modernization &amp; Cutover: Lead and support the technical cutover, data migration, validation, and parallel operations transitioning from legacy DJMS-AC/RC environments to the IPPS-A Direct to Treasury pay delivery capability.
Agile Development &amp; Sprint Execution: Embed directly within multi-functional Agile Sprint Teams during Program Increments (PIs). Drive requirements decomposition, user story formulation, acceptance criteria definition, and sprint backlog burn-downs to ensure statutory military pay rules are accurately coded into automated system increments.
Systemic Diagnostics &amp; Error Resolution: Diagnose and resolve complex, systemic pay issues, including Master Military Pay Account (MMPA) anomalies, high-volume Format Identification (FID) rejects, and Transaction Identification Number (TIN) errors caused by duplicate entries or data synchronization failures.
Data Integrity &amp; Exchange Validation: Conduct end-to-end audits of bi-directional system-to-system data exchanges between IPPS-A and legacy DJMS, ensuring 100% data accounting and a seamless, risk-free migration pathway.
BPR &amp; Change Management: Facilitate Business Process Re-engineering (BPR) and Organizational Change Management (OCM) to support local Army Military Pay Offices (AMPOs) and field technicians through new modernization workflows.
Enterprise Analytics &amp; Data Staging: Coordinate and support enterprise-level data cleansing pipelines and legacy records extraction for staging into IPPS-A and the ADVANA Data Lake to enable advanced operational dashboards.
APPLICANTS
Send the following documents to the PFI Coordinator for the position:
 Professional Resume
 Military Bio
 Soldier Talent Profile
PFI Coordinator: SFC Holly C. Tilley Email: holly.c.tilley.mil@mail.mil
Qualifications: To be considered for this competitive tour, applicants must meet the following mandatory criteria:
Financial Management Experience: Minimum of ten (10) years of professional Financial Management (FM) experience, with significant, proven operational service within Army Military Pay Offices (AMPOs) or military pay Central Site operations.
Legacy Systems Mastery: In-depth, hands-on operational expertise in DJMS-AC (Active Component), DJMS-RC (Reserve Component), and direct transactional execution using DMO (Defense MilPay Office).
Technical Transactional Knowledge: Expert-level understanding of Master Military Pay Accounts (MMPAs), Format Identifiers (FIDs), and Transaction Identification Numbers (TINs).
Modern ERP Systems Proficiency: User-level or analyst-level proficiency operating within the Integrated Personnel and Pay System – Army (IPPS-A) alongside legacy interfaces.
Comprehensive Entitlement Expertise: Authoritative knowledge of Department of Defense Financial Management Regulation (DoD FMR) Volume 7A military entitlements, including Basic Allowance for Housing (BAH), Basic Allowance for Subsistence (BAS), Special/Incentive Pays (e.g., SDAP, HFP/IDP, Flight Pay), and joint Travel Entitlements.
Agile Framework Credentials: Active industry Agile certification (e.g., SAFe Agilist/Practitioner, PMI-ACP, CSM, CSPO) paired with practical experience executing tasks within an Agile sprint/PI framework.</t>
    </r>
  </si>
  <si>
    <t>SFC Holly Tilley</t>
  </si>
  <si>
    <t>DFAS-IND-JJE</t>
  </si>
  <si>
    <r>
      <rPr>
        <b/>
        <sz val="11"/>
        <color rgb="FF000000"/>
        <rFont val="Calibri"/>
        <family val="2"/>
        <scheme val="minor"/>
      </rPr>
      <t>26-6414, Length 1 Year:</t>
    </r>
    <r>
      <rPr>
        <sz val="11"/>
        <color indexed="8"/>
        <rFont val="Calibri"/>
        <family val="2"/>
        <scheme val="minor"/>
      </rPr>
      <t xml:space="preserve">
MULTIPLE LOCATIONS: QUANTICO, VA / Ft. MEADE, MD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The incumbent will serve in the Office of Chief Financial Officer, Defense Counterintelligence and Security Agency. 
Prepares, reviews, and provides updated financial information for monthly, quarterly, and yearly reconciliation and financial reporting. Performs as liaison between multiple program owners to realign spending authority to support critical mission requirements. Analyzes financial data, formulate recommendations, and presents analysis to program owners. Analyzes fiscal data to determine execution rate variances. Collaborates with mission owners to develop effective resource allocation strategies, track execution rates, and manage spend plan. Prepares status of funds reports and brief authoritative financial advice to the program office on matters concerning their obligations and expenditures on a weekly basis or as often as required. Generates and analyzes financial reports to track budget performance and identify variances. Completes execution analyses to support spend plan requirements. Facilitate weekly collaboration sessions with the mission owners. Monitors the performance of assigned programs against established budget targets. Researches and clears unmatched disbursement (UMD) transactions. Reviews dormant accounts to determine whether the obligations are still valid. Reviews and reconciles open commitments and unliquidated obligations (ULOs), promptly resolving discrepancies to maintain accurate financial reports. Validates contract execution and management in accordance with the DCSA guidance and DoD regulatory policy. Provides quality and professional customer support, fostering effective working relationships with customers and coworkers through collaboration, cooperation, and effective listening. Continuously works with customers to develop a mutual understanding of their requirements. Pays attention to crucial details and stays involved until all aspects of an issue are answered/resolved.
Civilian experience will be considered for this position.
PCS is authorized.
</t>
    </r>
    <r>
      <rPr>
        <b/>
        <sz val="11"/>
        <color rgb="FF000000"/>
        <rFont val="Calibri"/>
        <family val="2"/>
        <scheme val="minor"/>
      </rPr>
      <t>Qualifications</t>
    </r>
    <r>
      <rPr>
        <sz val="11"/>
        <color indexed="8"/>
        <rFont val="Calibri"/>
        <family val="2"/>
        <scheme val="minor"/>
      </rPr>
      <t>:  Applicant must have DoD financial management experience; budget experience preferred.  Applicant must have and be current with DoD Financial Management Certification Program (DFMCP) Level 1 or higher, and or military equivalence  Completed fiscal law/appropriations law courses is a requirement of the position. Experience with Oracle-based Enterprise Resource Planning (ERP) system (e.g., DAI, GFEBS, DEAMS) is preferred. Secret clearance required.</t>
    </r>
  </si>
  <si>
    <r>
      <rPr>
        <b/>
        <sz val="11"/>
        <color rgb="FF000000"/>
        <rFont val="Calibri"/>
        <family val="2"/>
        <scheme val="minor"/>
      </rPr>
      <t>26-6411, Length 1 year:</t>
    </r>
    <r>
      <rPr>
        <sz val="11"/>
        <color indexed="8"/>
        <rFont val="Calibri"/>
        <family val="2"/>
        <scheme val="minor"/>
      </rPr>
      <t xml:space="preserve">
This position is the Human Resources Officer for the United States Army Flight Training Detachment, supporting the Republic of Singapore's Peace Vanguard Program. Develops and maintains liaison with servicing agencies including the Department of the Army, Security Assistance Training Field Activity, Dept. of Army Medical Command, Office of Defense Cooperation, National Guard Bureau and the US Embassy Training Program Coordinator. Designs, manages and directs military personnel and administrative services to include but not limited to: personnel and pay actions, promotions, awards, evaluation reports, travel orders, records and accessions/separation processing. Assists uniformed personnel with the provisioning of assignment benefits to include all requisite Defense Enrollment and Eligibility Reporting System (DEERS) transactions as well as briefings and/or direct interactions with TRICARE. Assists with the management of personnel in a highly fluid and complex operating environment and as required perform certain functions in the absence of authority. Position requires an extensive propensity to learn Foreign Military Sales-specific operations/procedures and cross-cultural competencies. Familiarity with managing HR operations including SOP generation, HR web based administrative products, manpower management including forecasting and merger/acquisitions. Knowledge of contract administration and funding requirements for personnel. Incumbent must be flexible and able to operate within multiple echelons of commands and tasking’s. Experience in Defense Travel System, Government Purchase Card, Billing Official, and public notary duties are preferred. Must
possess a strong working knowledge of IPPS-A. Service member will complete and maintain assigned Defense Security Cooperation certificate for assigned functional area and certification level.</t>
    </r>
  </si>
  <si>
    <r>
      <rPr>
        <b/>
        <sz val="11"/>
        <color rgb="FF000000"/>
        <rFont val="Calibri"/>
        <family val="2"/>
        <scheme val="minor"/>
      </rPr>
      <t>26-6410, Length 1 Year:</t>
    </r>
    <r>
      <rPr>
        <sz val="11"/>
        <color indexed="8"/>
        <rFont val="Calibri"/>
        <family val="2"/>
        <scheme val="minor"/>
      </rPr>
      <t xml:space="preserve">
The individual serves as a Deputy Program Manager and operations lead at the Defense Information Systems Agency under the Business Systems Division. The incumbent advises and inspects integrations and business process improvement execution for the agency Finance, Contract and Order Entry system integration. Helps guide modernization of legacy software applications to a web-based, task-oriented contract writing platform and integration with order entry and the finance ERP to ensure the agency is compliant with DoW-wide Procurement Data Standards.
Performs a variety of studies to document, present, analyze, and improve, execution of modernization initiatives to further improve the integration of DISA's Business Systems. Project planning includes required coordination of information and documentation and input of data into various automated information systems. Compiles, reviews, and evaluates project data. Attends, briefs and participates in formal and informal meetings/conferences for the purpose of reviewing program procedures and defining tasks. Assists in formulating evaluations and recommendations regarding program test strategies, processes and operations relevant to the modernization of the integrated systems.
Assures information is available for reviews/presentations using a variety of management tools and techniques, e.g. computers and various software packages (word processing, databases, spreadsheets, graphics, etc.). Prepares summary reports for submission to higher level management. Performs a variety of technical oversight and outreach functions, using judgment to strategically engage and resolve problems. Participates in meetings to answer routine inquiries or understand functional organization requirements. Establishes and maintains a variety of files, briefings, and white-papers for tracking requirements. Establishes and maintains suspense files to ensure timeliness of actions. Follows up on suspense dates to ensure that required actions and responses are made within deadlines. Holds technical exchange meetings to better understand requirements or increase organization collaboration. Works across the agency to resolve and program related requests and issues.
</t>
    </r>
    <r>
      <rPr>
        <b/>
        <sz val="11"/>
        <color rgb="FF000000"/>
        <rFont val="Calibri"/>
        <family val="2"/>
        <scheme val="minor"/>
      </rPr>
      <t>Qualifications</t>
    </r>
    <r>
      <rPr>
        <sz val="11"/>
        <color indexed="8"/>
        <rFont val="Calibri"/>
        <family val="2"/>
        <scheme val="minor"/>
      </rPr>
      <t>:  Experience with MS Office applications, MS Teams and other project management tools, with a focus on efficiency and automation where applicable. Experience with Agile methodology and ServiceNow recommended. 
Master's degree strongly recommended. Formal civilian or military training in computer systems desired.
Active Secret clearance required.</t>
    </r>
  </si>
  <si>
    <t>MD, VA</t>
  </si>
  <si>
    <r>
      <rPr>
        <b/>
        <sz val="11"/>
        <color rgb="FF000000"/>
        <rFont val="Calibri"/>
        <family val="2"/>
        <scheme val="minor"/>
      </rPr>
      <t>26-6409, Length 179 days:</t>
    </r>
    <r>
      <rPr>
        <sz val="11"/>
        <color indexed="8"/>
        <rFont val="Calibri"/>
        <family val="2"/>
        <scheme val="minor"/>
      </rPr>
      <t xml:space="preserve">
Requesting experienced F16 Aircraft Armament Systems Craftsman to serve as a weapons load crews, leading flightline operations to ensure rapid sortie generation and aircraft lethality. The selectees will execute the safe handling and loading of 20mm ammunition into F16 block 70M61A1 rotary gun system and oversee complex emergency procedures, safely managing and clearing of gun jams and extraction of live ordinance. Additionally, they will manage the removal and installation of the M61A1 gun system and supervise the armament specific requirements for the F16 18 mth airframe inspection. The candidate will also lead the precise loading and downloading of AIM 9X air to air missiles, chafe and flair countermeasures, and jettison cartridge.
</t>
    </r>
    <r>
      <rPr>
        <b/>
        <sz val="11"/>
        <color rgb="FF000000"/>
        <rFont val="Calibri"/>
        <family val="2"/>
        <scheme val="minor"/>
      </rPr>
      <t>Qualifications</t>
    </r>
    <r>
      <rPr>
        <sz val="11"/>
        <color indexed="8"/>
        <rFont val="Calibri"/>
        <family val="2"/>
        <scheme val="minor"/>
      </rPr>
      <t>:  Must possess 5 or 7 level w/ complete training records showing qualification on each specific task requested. Member must provide a Memorandum of Record from their MX Group Commander certifying their training record as valid</t>
    </r>
  </si>
  <si>
    <r>
      <rPr>
        <b/>
        <sz val="11"/>
        <color rgb="FF000000"/>
        <rFont val="Calibri"/>
        <family val="2"/>
        <scheme val="minor"/>
      </rPr>
      <t>26-6171,Length 2 Years:</t>
    </r>
    <r>
      <rPr>
        <sz val="11"/>
        <color indexed="8"/>
        <rFont val="Calibri"/>
        <family val="2"/>
        <scheme val="minor"/>
      </rPr>
      <t xml:space="preserve">
SFC with Construction Experience as a QA working for USACE, to perform the following Construction Control
Representative Responsibilities:
1) Observes and investigates all construction phases of highly complex projects to ensure compliance with contract
schedules, specifications and shop drawings.
2) Confers with contractors concerning sufficiency and suitability of equipment being used, number of workers
employed, etc., to assure completion of work on or ahead of schedule.
3) Review contractor's proposed working schedules for logic, adequacy and to determine whether construction
schedules will be met. Recommends revision to schedule as necessary.
4) Engage directly with the Contractor on assigned Definable Features of Work (DFOW) and discuss principal
construction features and requirements, in terms of methods and equipment operations, related to plans and specs.
5) Prepare and review other reports such as results of tests, change orders or other deviations approved or submitted
with recommendations, etc. Review and comment on Submittals and Requests for Information (RFI).
6) Perform biddability, constructability, operability, environmental, sustainability (BCOES) reviews of plans and
specifications to determine practicability from a construction viewpoint whether physical obstruction or other
construction difficulties. Review and comment on Statements of Work (SOW) for contract modifications.
Conditions Of Employment:
</t>
    </r>
    <r>
      <rPr>
        <b/>
        <sz val="11"/>
        <color rgb="FF000000"/>
        <rFont val="Calibri"/>
        <family val="2"/>
        <scheme val="minor"/>
      </rPr>
      <t>Qualifications</t>
    </r>
    <r>
      <rPr>
        <sz val="11"/>
        <color indexed="8"/>
        <rFont val="Calibri"/>
        <family val="2"/>
        <scheme val="minor"/>
      </rPr>
      <t>: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t>
    </r>
  </si>
  <si>
    <r>
      <rPr>
        <b/>
        <sz val="11"/>
        <color rgb="FF000000"/>
        <rFont val="Calibri"/>
        <family val="2"/>
        <scheme val="minor"/>
      </rPr>
      <t>26-6408, Length 1-3 Years</t>
    </r>
    <r>
      <rPr>
        <sz val="11"/>
        <color indexed="8"/>
        <rFont val="Calibri"/>
        <family val="2"/>
        <scheme val="minor"/>
      </rPr>
      <t xml:space="preserve">
Provide strategic joint leadership for the Joint Cyber Implementation Program (JCIP), an organization of highly specialized and geographically dispersed units across the continental United States deployed to upgrade and maintain the Department of War Information Network (DoWIN). Ensure JCIP mission readiness through coordination and partnership with multiple DoW agencies and develop and maintain partnerships within the Army and Air Force cyber community. Key Responsibilities include but are not limited to: Guide junior officers in effective human capital management and financial management in the areas of planning, programming, budgeting, and execution Report to the Implementations Center Chief and manage a Return on Investment metric that indicates that the JCIP team is providing a return on DoW dollars based on scope of mission Lead and provide operational direction for Army, Air Force, Navy and civilian personnel. Provide Project Management oversight for high visibility/profile projects with special needs. Orchestrate relevant facets of military personnel management, financial management, federal government administration, DoW agency operations, and operate these elements to achieve and maintain mission effectiveness. Responsible for developing Senior Level briefings as required to provide status of JCIP operations or program status to include all elements of cost, schedule, and performance.  Supports IE4 process improvement initiatives to ensure JCIP equities are properly captured in the overall implementation efforts. Participates in meetings with the Mission Support Portfolio and PAE Transport Senior Leadership to ensure issues affecting JCIP implementations are properly vetted.
Qualifications:  Project Management Professional (PMP) desired but not required. Mastery of Project Management sufficient to make decisions or recommendations significantly changing, interpreting, or developing important policies or standardized operating procedures. Knowledge of the Budget, Non-Program IT Acquisition, and, Life-Cycle Replacement. Problem Solver. Excellent written and verbal communication. . Must maintain at least a current Secret or Top Secret clearance to come on board.</t>
    </r>
  </si>
  <si>
    <r>
      <rPr>
        <b/>
        <sz val="11"/>
        <color rgb="FF000000"/>
        <rFont val="Calibri"/>
        <family val="2"/>
        <scheme val="minor"/>
      </rPr>
      <t>26-6405, Length 365 days:</t>
    </r>
    <r>
      <rPr>
        <sz val="11"/>
        <color indexed="8"/>
        <rFont val="Calibri"/>
        <family val="2"/>
        <scheme val="minor"/>
      </rPr>
      <t xml:space="preserve">
Serve as an Unit Supply Specialist (92Y) or Automated Logistical Specialist (92A) for the United States Army Flight Training Detachment (USAFTD) - Peace Vanguard, Marana, AZ, supporting a Foreign Military Sales (FMS) program with the Republic of Singapore Air Force (RSAF). Perform day-to-day warehouse and supply operations as the primary duty, to include receipt, storage, issue, turn-in, inventory, and organization of expendable, durable, and non-expendable property in a non-standard property accountability environment. Maintain manual and digital accountability records, hand receipts, custodial documentation, and inventory files in support of the S4 OIC; conduct cyclic and spot inventories; and support Change of Command Inventories, CSDP requirements, and inspections.
Utilize the Government Purchase Care (GPC) to procure authorized supplies and services and maintain complete
supporting financial documentation in accordance with Army and DoD policy. Coordinate with vendors, installation agencies, and external organizations; assist with transportation and movement of equipment using GSA vehicles and material handling equipment; validate POL requests; and provide general logistics support to mission operations as directed.
Note: This position is warehouse-centric. The majority of duties involve hands-on warehouse operations and manual
property accountability in a dynamic FMS environment.
Preferred qualifications / prior appointments or experience: Government Purchase Card holder, GCSS-Army Supply /
Maintenance roles.</t>
    </r>
  </si>
  <si>
    <r>
      <rPr>
        <b/>
        <sz val="11"/>
        <color rgb="FF000000"/>
        <rFont val="Calibri"/>
        <family val="2"/>
        <scheme val="minor"/>
      </rPr>
      <t>26-6181, Length 1 year:</t>
    </r>
    <r>
      <rPr>
        <sz val="11"/>
        <color indexed="8"/>
        <rFont val="Calibri"/>
        <family val="2"/>
        <scheme val="minor"/>
      </rPr>
      <t xml:space="preserve">
Performs duties as Property Custodian (PC) responsible for direct management of multi-million dollar hand receipt(s) consisting of capital and non-captial property, supporting multiple Program Management Offices within DISA's Cyber PAE Directorate. 
Prepares, coordinates, and tracks property at various locations, CONUS and OCONUS. Manages all supply actions using Enterprise Logistics Management System (ELMS). Equipment is typically sub-hand receipted to DISA personal.
Performs semi and annual inventories IAW DISA policy. Initiates Financial Liability Investigations of Property Loss (FLIPL) when applicable. Works with Accountable Property Officer (APO) to ensure 100% accountability of responsible equipment. Performs actions to dispose of End of Life or decommissioned hardware through DLA's Disposition Services. Provides guidance to supervisors and managers pertaining to inventory management processes and procedures. Attends meetings to recommend and resolve property accountability. Handles shipping requirements within HQ DISA and regional locations.
Must be able to work as a member of a team with contractors, government civilians, and military to complete various property inventory related actions.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</si>
</sst>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indexed="8"/>
      <name val="Calibri"/>
      <family val="2"/>
      <scheme val="minor"/>
    </font>
    <font>
      <b/>
      <sz val="11"/>
      <color indexed="8"/>
      <name val="Calibri"/>
      <family val="2"/>
      <scheme val="minor"/>
    </font>
    <font>
      <u/>
      <sz val="11"/>
      <color theme="10"/>
      <name val="Calibri"/>
      <family val="2"/>
      <scheme val="minor"/>
    </font>
    <font>
      <b/>
      <i/>
      <u/>
      <sz val="11"/>
      <color theme="10"/>
      <name val="Calibri"/>
      <family val="2"/>
      <scheme val="minor"/>
    </font>
    <font>
      <b/>
      <i/>
      <u/>
      <sz val="11"/>
      <color indexed="8"/>
      <name val="Calibri"/>
      <family val="2"/>
      <scheme val="minor"/>
    </font>
    <font>
      <b/>
      <sz val="11"/>
      <color rgb="FF000000"/>
      <name val="Calibri"/>
      <family val="2"/>
      <scheme val="minor"/>
    </font>
    <font>
      <sz val="11"/>
      <color rgb="FF000000"/>
      <name val="Calibri"/>
      <family val="2"/>
      <scheme val="minor"/>
    </font>
    <font>
      <b/>
      <sz val="12"/>
      <color rgb="FF444444"/>
      <name val="Inherit"/>
    </font>
    <font>
      <sz val="12"/>
      <color rgb="FF444444"/>
      <name val="Arial"/>
      <family val="2"/>
    </font>
    <font>
      <sz val="12"/>
      <color indexed="8"/>
      <name val="Calibri"/>
      <family val="2"/>
      <scheme val="minor"/>
    </font>
    <font>
      <b/>
      <i/>
      <sz val="12"/>
      <color rgb="FF444444"/>
      <name val="Inherit"/>
    </font>
    <font>
      <b/>
      <i/>
      <sz val="18"/>
      <color indexed="8"/>
      <name val="Calibri"/>
      <family val="2"/>
      <scheme val="minor"/>
    </font>
    <font>
      <u/>
      <sz val="12"/>
      <color theme="4" tint="-0.249977111117893"/>
      <name val="Arial"/>
      <family val="2"/>
    </font>
    <font>
      <b/>
      <sz val="11"/>
      <name val="Calibri"/>
      <family val="2"/>
      <scheme val="minor"/>
    </font>
    <font>
      <sz val="11"/>
      <color indexed="8"/>
      <name val="Courier New"/>
      <family val="3"/>
    </font>
    <font>
      <sz val="10.5"/>
      <color indexed="8"/>
      <name val="Courier New"/>
      <family val="3"/>
    </font>
    <font>
      <sz val="1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666666"/>
      </left>
      <right style="thin">
        <color rgb="FF666666"/>
      </right>
      <top style="thin">
        <color rgb="FF666666"/>
      </top>
      <bottom/>
      <diagonal/>
    </border>
    <border>
      <left style="thin">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85">
    <xf numFmtId="0" fontId="0" fillId="0" borderId="0" xfId="0"/>
    <xf numFmtId="0" fontId="1" fillId="0" borderId="1" xfId="0" applyFont="1" applyBorder="1" applyAlignment="1">
      <alignment vertical="top" wrapText="1"/>
    </xf>
    <xf numFmtId="0" fontId="1" fillId="0" borderId="0" xfId="0" applyFont="1" applyAlignment="1">
      <alignment vertical="top" wrapText="1"/>
    </xf>
    <xf numFmtId="0" fontId="1" fillId="0" borderId="1" xfId="0" applyFont="1" applyBorder="1" applyAlignment="1">
      <alignment horizontal="center" vertical="top" wrapText="1"/>
    </xf>
    <xf numFmtId="0" fontId="1" fillId="0" borderId="0" xfId="0" applyFont="1" applyAlignment="1">
      <alignment horizontal="center" vertical="top"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vertical="center" wrapText="1"/>
    </xf>
    <xf numFmtId="0" fontId="8" fillId="0" borderId="0" xfId="0" applyFont="1" applyAlignment="1">
      <alignment vertical="center" wrapText="1"/>
    </xf>
    <xf numFmtId="0" fontId="8" fillId="0" borderId="0" xfId="0" applyFont="1" applyAlignment="1">
      <alignment horizontal="left" vertical="center" wrapText="1" indent="1"/>
    </xf>
    <xf numFmtId="0" fontId="9" fillId="0" borderId="0" xfId="0" applyFont="1"/>
    <xf numFmtId="0" fontId="7" fillId="3" borderId="0" xfId="0" applyFont="1" applyFill="1" applyAlignment="1">
      <alignment vertical="center" wrapText="1"/>
    </xf>
    <xf numFmtId="0" fontId="10" fillId="3" borderId="0" xfId="0" applyFont="1" applyFill="1" applyAlignment="1">
      <alignment vertical="center" wrapText="1"/>
    </xf>
    <xf numFmtId="0" fontId="11" fillId="0" borderId="0" xfId="0" applyFont="1" applyAlignment="1">
      <alignment horizontal="center" vertical="top"/>
    </xf>
    <xf numFmtId="0" fontId="13" fillId="0" borderId="1" xfId="0" applyFont="1" applyBorder="1" applyAlignment="1">
      <alignment vertical="top" wrapText="1"/>
    </xf>
    <xf numFmtId="0" fontId="13" fillId="0" borderId="0" xfId="0" applyFont="1" applyAlignment="1">
      <alignment vertical="top" wrapText="1"/>
    </xf>
    <xf numFmtId="0" fontId="1" fillId="2" borderId="1" xfId="0" applyFont="1" applyFill="1" applyBorder="1" applyAlignment="1">
      <alignment horizontal="center" vertical="top" wrapText="1"/>
    </xf>
    <xf numFmtId="0" fontId="13" fillId="2" borderId="1" xfId="0" applyFont="1" applyFill="1" applyBorder="1" applyAlignment="1">
      <alignment horizontal="center" vertical="top" wrapText="1"/>
    </xf>
    <xf numFmtId="0" fontId="4" fillId="2" borderId="1" xfId="0" applyFont="1" applyFill="1" applyBorder="1" applyAlignment="1">
      <alignment horizontal="center" vertical="top" wrapText="1"/>
    </xf>
    <xf numFmtId="0" fontId="4" fillId="0" borderId="0" xfId="0" applyFont="1" applyAlignment="1">
      <alignment horizontal="center" vertical="top" wrapText="1"/>
    </xf>
    <xf numFmtId="0" fontId="0" fillId="2" borderId="1" xfId="0" applyFill="1" applyBorder="1" applyAlignment="1">
      <alignment horizontal="center" vertical="top" wrapText="1"/>
    </xf>
    <xf numFmtId="0" fontId="0" fillId="0" borderId="0" xfId="0" applyAlignment="1">
      <alignment horizontal="center" vertical="top" wrapText="1"/>
    </xf>
    <xf numFmtId="0" fontId="0" fillId="0" borderId="1" xfId="0" applyBorder="1" applyAlignment="1">
      <alignment vertical="top" wrapText="1"/>
    </xf>
    <xf numFmtId="0" fontId="0" fillId="0" borderId="1" xfId="0" applyBorder="1" applyAlignment="1">
      <alignment horizontal="left" vertical="top" wrapText="1"/>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1" fillId="5" borderId="0" xfId="0" applyFont="1" applyFill="1"/>
    <xf numFmtId="0" fontId="0" fillId="5" borderId="0" xfId="0" applyFill="1"/>
    <xf numFmtId="0" fontId="0" fillId="5" borderId="0" xfId="0" applyFill="1" applyAlignment="1">
      <alignment horizontal="left" vertical="top"/>
    </xf>
    <xf numFmtId="0" fontId="1" fillId="4" borderId="0" xfId="0" applyFont="1" applyFill="1" applyAlignment="1">
      <alignment horizontal="left" vertical="top" wrapText="1"/>
    </xf>
    <xf numFmtId="0" fontId="1" fillId="5" borderId="0" xfId="0" applyFont="1" applyFill="1" applyAlignment="1">
      <alignment horizontal="left" vertical="top" wrapText="1"/>
    </xf>
    <xf numFmtId="0" fontId="0" fillId="2" borderId="0" xfId="0" quotePrefix="1" applyFill="1" applyAlignment="1">
      <alignment vertical="top" wrapText="1"/>
    </xf>
    <xf numFmtId="0" fontId="0" fillId="2" borderId="0" xfId="0" applyFill="1" applyAlignment="1">
      <alignment vertical="top"/>
    </xf>
    <xf numFmtId="0" fontId="14" fillId="2" borderId="0" xfId="0" applyFont="1" applyFill="1" applyAlignment="1">
      <alignment horizontal="left" vertical="top"/>
    </xf>
    <xf numFmtId="0" fontId="15" fillId="2" borderId="0" xfId="0" applyFont="1" applyFill="1" applyAlignment="1">
      <alignment horizontal="left" vertical="top" wrapText="1"/>
    </xf>
    <xf numFmtId="0" fontId="14" fillId="2" borderId="0" xfId="0" applyFont="1" applyFill="1" applyAlignment="1">
      <alignment vertical="top" wrapText="1"/>
    </xf>
    <xf numFmtId="0" fontId="14" fillId="2" borderId="0" xfId="0" applyFont="1" applyFill="1" applyAlignment="1">
      <alignment vertical="top"/>
    </xf>
    <xf numFmtId="0" fontId="0" fillId="2" borderId="0" xfId="0" applyFill="1" applyAlignment="1">
      <alignment horizontal="left" vertical="top"/>
    </xf>
    <xf numFmtId="0" fontId="0" fillId="0" borderId="0" xfId="0" applyAlignment="1">
      <alignment wrapText="1"/>
    </xf>
    <xf numFmtId="0" fontId="1" fillId="6" borderId="0" xfId="0" applyFont="1" applyFill="1" applyAlignment="1">
      <alignment horizontal="center" vertical="center"/>
    </xf>
    <xf numFmtId="0" fontId="0" fillId="6" borderId="0" xfId="0" applyFill="1"/>
    <xf numFmtId="0" fontId="1" fillId="6" borderId="0" xfId="0" applyFont="1" applyFill="1"/>
    <xf numFmtId="0" fontId="14" fillId="0" borderId="0" xfId="0" applyFont="1" applyAlignment="1">
      <alignment horizontal="left" vertical="top"/>
    </xf>
    <xf numFmtId="0" fontId="15" fillId="0" borderId="0" xfId="0" applyFont="1" applyAlignment="1">
      <alignment horizontal="left" vertical="top" wrapText="1"/>
    </xf>
    <xf numFmtId="0" fontId="14" fillId="0" borderId="0" xfId="0" applyFont="1" applyAlignment="1">
      <alignment vertical="top" wrapText="1"/>
    </xf>
    <xf numFmtId="0" fontId="14" fillId="0" borderId="0" xfId="0" applyFont="1" applyAlignment="1">
      <alignment vertical="top"/>
    </xf>
    <xf numFmtId="0" fontId="0" fillId="0" borderId="1" xfId="0" applyBorder="1" applyAlignment="1">
      <alignment horizontal="center" vertical="top" wrapText="1"/>
    </xf>
    <xf numFmtId="0" fontId="0" fillId="2" borderId="1" xfId="0" applyFill="1" applyBorder="1" applyAlignment="1">
      <alignment horizontal="left" vertical="top" wrapText="1"/>
    </xf>
    <xf numFmtId="0" fontId="1" fillId="0" borderId="0" xfId="0" applyFont="1"/>
    <xf numFmtId="0" fontId="1" fillId="0" borderId="1" xfId="0" applyFont="1" applyBorder="1" applyAlignment="1">
      <alignment horizontal="left" vertical="top"/>
    </xf>
    <xf numFmtId="0" fontId="0" fillId="0" borderId="1" xfId="0" applyBorder="1" applyAlignment="1">
      <alignment horizontal="left" vertical="top"/>
    </xf>
    <xf numFmtId="0" fontId="1" fillId="0" borderId="1" xfId="0" applyFont="1" applyBorder="1" applyAlignment="1">
      <alignment horizontal="center" vertical="top"/>
    </xf>
    <xf numFmtId="0" fontId="6" fillId="0" borderId="1" xfId="0" applyFont="1" applyBorder="1" applyAlignment="1">
      <alignment horizontal="left" vertical="top" wrapText="1"/>
    </xf>
    <xf numFmtId="0" fontId="0" fillId="0" borderId="1" xfId="0" applyBorder="1" applyAlignment="1">
      <alignment horizontal="center" vertical="top"/>
    </xf>
    <xf numFmtId="0" fontId="1" fillId="0" borderId="0" xfId="0" applyFont="1" applyAlignment="1">
      <alignment horizontal="center"/>
    </xf>
    <xf numFmtId="0" fontId="0" fillId="0" borderId="0" xfId="0" applyAlignment="1">
      <alignment horizontal="center"/>
    </xf>
    <xf numFmtId="0" fontId="2" fillId="0" borderId="0" xfId="1" applyAlignment="1">
      <alignment horizontal="center" vertical="top" wrapText="1"/>
    </xf>
    <xf numFmtId="0" fontId="2" fillId="0" borderId="1" xfId="1" applyBorder="1" applyAlignment="1">
      <alignment horizontal="center" vertical="top" wrapText="1"/>
    </xf>
    <xf numFmtId="0" fontId="2" fillId="0" borderId="0" xfId="1" applyBorder="1" applyAlignment="1">
      <alignment horizontal="center" vertical="top" wrapText="1"/>
    </xf>
    <xf numFmtId="0" fontId="3" fillId="0" borderId="0" xfId="1" applyFont="1" applyBorder="1" applyAlignment="1">
      <alignment horizontal="center" vertical="top" wrapText="1"/>
    </xf>
    <xf numFmtId="0" fontId="3" fillId="0" borderId="1" xfId="1" applyFont="1" applyBorder="1" applyAlignment="1">
      <alignment horizontal="center" vertical="top" wrapText="1"/>
    </xf>
    <xf numFmtId="0" fontId="1" fillId="0" borderId="2" xfId="0" applyFont="1" applyBorder="1" applyAlignment="1">
      <alignment vertical="top" wrapText="1"/>
    </xf>
    <xf numFmtId="0" fontId="0" fillId="0" borderId="2" xfId="0" applyBorder="1" applyAlignment="1">
      <alignment vertical="top" wrapText="1"/>
    </xf>
    <xf numFmtId="0" fontId="13" fillId="0" borderId="2" xfId="0" applyFont="1" applyBorder="1" applyAlignment="1">
      <alignment vertical="top" wrapText="1"/>
    </xf>
    <xf numFmtId="0" fontId="0" fillId="0" borderId="2" xfId="0" applyBorder="1" applyAlignment="1">
      <alignment horizontal="left" vertical="top" wrapText="1"/>
    </xf>
    <xf numFmtId="0" fontId="1" fillId="0" borderId="2" xfId="0" applyFont="1" applyBorder="1" applyAlignment="1">
      <alignment horizontal="center" vertical="top" wrapText="1"/>
    </xf>
    <xf numFmtId="0" fontId="1" fillId="0" borderId="1" xfId="0" applyFont="1" applyBorder="1" applyAlignment="1">
      <alignment horizontal="left" vertical="top" wrapText="1"/>
    </xf>
    <xf numFmtId="0" fontId="0" fillId="0" borderId="0" xfId="0" applyAlignment="1">
      <alignment vertical="top"/>
    </xf>
    <xf numFmtId="0" fontId="1" fillId="0" borderId="0" xfId="0" applyFont="1" applyAlignment="1">
      <alignment horizontal="left" vertical="top" wrapText="1"/>
    </xf>
    <xf numFmtId="0" fontId="1" fillId="0" borderId="3" xfId="0" applyFont="1" applyBorder="1" applyAlignment="1">
      <alignment vertical="top" wrapText="1"/>
    </xf>
    <xf numFmtId="0" fontId="0" fillId="0" borderId="3" xfId="0" applyBorder="1" applyAlignment="1">
      <alignment vertical="top" wrapText="1"/>
    </xf>
    <xf numFmtId="0" fontId="13" fillId="0" borderId="3" xfId="0" applyFont="1" applyBorder="1" applyAlignment="1">
      <alignment vertical="top" wrapText="1"/>
    </xf>
    <xf numFmtId="0" fontId="0" fillId="0" borderId="3" xfId="0" applyBorder="1" applyAlignment="1">
      <alignment horizontal="left" vertical="top" wrapText="1"/>
    </xf>
    <xf numFmtId="0" fontId="1" fillId="0" borderId="3" xfId="0" applyFont="1" applyBorder="1" applyAlignment="1">
      <alignment horizontal="center" vertical="top" wrapText="1"/>
    </xf>
    <xf numFmtId="0" fontId="3" fillId="0" borderId="4" xfId="1" applyFont="1" applyBorder="1" applyAlignment="1">
      <alignment horizontal="center" vertical="top" wrapText="1"/>
    </xf>
    <xf numFmtId="0" fontId="16" fillId="0" borderId="1" xfId="0" applyFont="1" applyBorder="1" applyAlignment="1">
      <alignment vertical="top" wrapText="1"/>
    </xf>
    <xf numFmtId="0" fontId="1" fillId="0" borderId="4" xfId="0" applyFont="1" applyBorder="1" applyAlignment="1">
      <alignment vertical="top" wrapText="1"/>
    </xf>
    <xf numFmtId="0" fontId="0" fillId="0" borderId="4" xfId="0" applyBorder="1" applyAlignment="1">
      <alignment vertical="top" wrapText="1"/>
    </xf>
    <xf numFmtId="0" fontId="13" fillId="0" borderId="4" xfId="0" applyFont="1" applyBorder="1" applyAlignment="1">
      <alignment vertical="top" wrapText="1"/>
    </xf>
    <xf numFmtId="0" fontId="0" fillId="0" borderId="4" xfId="0" applyBorder="1" applyAlignment="1">
      <alignment horizontal="left" vertical="top" wrapText="1"/>
    </xf>
    <xf numFmtId="0" fontId="1" fillId="0" borderId="4" xfId="0" applyFont="1" applyBorder="1" applyAlignment="1">
      <alignment horizontal="center" vertical="top" wrapText="1"/>
    </xf>
    <xf numFmtId="0" fontId="3" fillId="0" borderId="1" xfId="1" applyFont="1" applyFill="1" applyBorder="1" applyAlignment="1">
      <alignment horizontal="center" vertical="top" wrapText="1"/>
    </xf>
    <xf numFmtId="0" fontId="1" fillId="5" borderId="0" xfId="0" applyFont="1" applyFill="1" applyAlignment="1">
      <alignment horizontal="left" vertical="top"/>
    </xf>
  </cellXfs>
  <cellStyles count="2">
    <cellStyle name="Hyperlink" xfId="1" builtinId="8"/>
    <cellStyle name="Normal" xfId="0" builtinId="0"/>
  </cellStyles>
  <dxfs count="33">
    <dxf>
      <font>
        <b/>
        <i/>
        <color rgb="FF0070C0"/>
      </font>
      <fill>
        <patternFill>
          <bgColor rgb="FFFFFF00"/>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0070C0"/>
      </font>
      <fill>
        <patternFill>
          <bgColor rgb="FFFFFF00"/>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0070C0"/>
      </font>
      <fill>
        <patternFill>
          <bgColor rgb="FFFFFF00"/>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0070C0"/>
      </font>
      <fill>
        <patternFill>
          <bgColor rgb="FFFFFF00"/>
        </patternFill>
      </fill>
      <border>
        <left style="thin">
          <color auto="1"/>
        </left>
        <right style="thin">
          <color auto="1"/>
        </right>
        <top style="thin">
          <color auto="1"/>
        </top>
        <bottom style="thin">
          <color auto="1"/>
        </bottom>
      </border>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F84B1-E101-4645-A71A-98F35FEFE33F}">
  <dimension ref="A1:A13"/>
  <sheetViews>
    <sheetView zoomScaleNormal="100" workbookViewId="0">
      <selection activeCell="A3" sqref="A3"/>
    </sheetView>
  </sheetViews>
  <sheetFormatPr defaultColWidth="8.81640625" defaultRowHeight="15.5"/>
  <cols>
    <col min="1" max="1" width="138.1796875" style="11" customWidth="1"/>
    <col min="2" max="16384" width="8.81640625" style="11"/>
  </cols>
  <sheetData>
    <row r="1" spans="1:1" ht="23.5">
      <c r="A1" s="14" t="s">
        <v>42</v>
      </c>
    </row>
    <row r="2" spans="1:1">
      <c r="A2" s="13" t="s">
        <v>52</v>
      </c>
    </row>
    <row r="3" spans="1:1" ht="77.5">
      <c r="A3" s="9" t="s">
        <v>53</v>
      </c>
    </row>
    <row r="4" spans="1:1">
      <c r="A4" s="9"/>
    </row>
    <row r="5" spans="1:1">
      <c r="A5" s="12" t="s">
        <v>54</v>
      </c>
    </row>
    <row r="6" spans="1:1" ht="62">
      <c r="A6" s="10" t="s">
        <v>61</v>
      </c>
    </row>
    <row r="7" spans="1:1">
      <c r="A7" s="10" t="s">
        <v>55</v>
      </c>
    </row>
    <row r="8" spans="1:1">
      <c r="A8" s="10" t="s">
        <v>56</v>
      </c>
    </row>
    <row r="9" spans="1:1">
      <c r="A9" s="10" t="s">
        <v>57</v>
      </c>
    </row>
    <row r="10" spans="1:1">
      <c r="A10" s="10" t="s">
        <v>60</v>
      </c>
    </row>
    <row r="12" spans="1:1">
      <c r="A12" s="12" t="s">
        <v>58</v>
      </c>
    </row>
    <row r="13" spans="1:1" ht="31">
      <c r="A13" s="10" t="s">
        <v>59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M97"/>
  <sheetViews>
    <sheetView tabSelected="1" zoomScale="60" zoomScaleNormal="60" zoomScaleSheetLayoutView="40" zoomScalePageLayoutView="50" workbookViewId="0">
      <pane ySplit="1" topLeftCell="A41" activePane="bottomLeft" state="frozen"/>
      <selection pane="bottomLeft" activeCell="K60" sqref="K60"/>
    </sheetView>
  </sheetViews>
  <sheetFormatPr defaultColWidth="9.1796875" defaultRowHeight="54.65" customHeight="1"/>
  <cols>
    <col min="1" max="1" width="15.7265625" style="2" customWidth="1"/>
    <col min="2" max="2" width="31" style="25" customWidth="1"/>
    <col min="3" max="3" width="23.81640625" style="25" customWidth="1"/>
    <col min="4" max="4" width="67.81640625" style="16" customWidth="1"/>
    <col min="5" max="5" width="117.1796875" style="26" customWidth="1"/>
    <col min="6" max="6" width="13.54296875" style="25" customWidth="1"/>
    <col min="7" max="7" width="21" style="25" customWidth="1"/>
    <col min="8" max="8" width="16.81640625" style="25" customWidth="1"/>
    <col min="9" max="9" width="14.54296875" style="4" customWidth="1"/>
    <col min="10" max="10" width="23.1796875" style="26" customWidth="1"/>
    <col min="11" max="11" width="17.1796875" style="20" customWidth="1"/>
    <col min="12" max="12" width="26.54296875" style="26" customWidth="1"/>
    <col min="13" max="16384" width="9.1796875" style="25"/>
  </cols>
  <sheetData>
    <row r="1" spans="1:13" s="22" customFormat="1" ht="53.5" customHeight="1">
      <c r="A1" s="17" t="s">
        <v>21</v>
      </c>
      <c r="B1" s="21" t="s">
        <v>22</v>
      </c>
      <c r="C1" s="21" t="s">
        <v>23</v>
      </c>
      <c r="D1" s="18" t="s">
        <v>24</v>
      </c>
      <c r="E1" s="17" t="s">
        <v>20</v>
      </c>
      <c r="F1" s="21" t="s">
        <v>17</v>
      </c>
      <c r="G1" s="21" t="s">
        <v>18</v>
      </c>
      <c r="H1" s="21" t="s">
        <v>19</v>
      </c>
      <c r="I1" s="17" t="s">
        <v>40</v>
      </c>
      <c r="J1" s="21" t="s">
        <v>41</v>
      </c>
      <c r="K1" s="19" t="s">
        <v>26</v>
      </c>
      <c r="L1" s="49" t="s">
        <v>43</v>
      </c>
    </row>
    <row r="2" spans="1:13" ht="54.65" customHeight="1">
      <c r="A2" s="1" t="s">
        <v>255</v>
      </c>
      <c r="B2" s="23" t="s">
        <v>50</v>
      </c>
      <c r="C2" s="23" t="s">
        <v>51</v>
      </c>
      <c r="D2" s="15" t="s">
        <v>256</v>
      </c>
      <c r="E2" s="24" t="s">
        <v>257</v>
      </c>
      <c r="F2" s="23" t="s">
        <v>1</v>
      </c>
      <c r="G2" s="23" t="s">
        <v>35</v>
      </c>
      <c r="H2" s="23" t="s">
        <v>140</v>
      </c>
      <c r="I2" s="3" t="s">
        <v>29</v>
      </c>
      <c r="J2" s="24" t="s">
        <v>3</v>
      </c>
      <c r="K2" s="61" t="str">
        <f>HYPERLINK("mailto:"&amp;VLOOKUP(L2,'CONCAT Codes'!$A$14:$G$26,5,FALSE)&amp;"?subject="&amp;_xlfn.CONCAT(C2," - APPLICANT for ",A2)&amp;"&amp;cc="&amp;'CONCAT Codes'!$A$32&amp;"&amp;body="&amp;D2&amp;"%0A%0APlease see my resume and bio for the above tour.","Click HERE to apply")</f>
        <v>Click HERE to apply</v>
      </c>
      <c r="L2" s="24" t="s">
        <v>47</v>
      </c>
    </row>
    <row r="3" spans="1:13" ht="54.65" customHeight="1">
      <c r="A3" s="1" t="s">
        <v>278</v>
      </c>
      <c r="B3" s="23" t="s">
        <v>238</v>
      </c>
      <c r="C3" s="23" t="s">
        <v>239</v>
      </c>
      <c r="D3" s="15" t="s">
        <v>279</v>
      </c>
      <c r="E3" s="24" t="s">
        <v>282</v>
      </c>
      <c r="F3" s="23" t="s">
        <v>1</v>
      </c>
      <c r="G3" s="23" t="s">
        <v>280</v>
      </c>
      <c r="H3" s="23" t="s">
        <v>281</v>
      </c>
      <c r="I3" s="3" t="s">
        <v>29</v>
      </c>
      <c r="J3" s="24" t="s">
        <v>3</v>
      </c>
      <c r="K3" s="61" t="str">
        <f>HYPERLINK("mailto:"&amp;VLOOKUP(L3,'CONCAT Codes'!$A$14:$G$26,5,FALSE)&amp;"?subject="&amp;_xlfn.CONCAT(C3," - APPLICANT for ",A3)&amp;"&amp;cc="&amp;'CONCAT Codes'!$A$32&amp;"&amp;body="&amp;D3&amp;"%0A%0APlease see my resume and bio for the above tour.","Click HERE to apply")</f>
        <v>Click HERE to apply</v>
      </c>
      <c r="L3" s="24" t="s">
        <v>44</v>
      </c>
    </row>
    <row r="4" spans="1:13" ht="54.65" customHeight="1">
      <c r="A4" s="1" t="s">
        <v>283</v>
      </c>
      <c r="B4" s="23" t="s">
        <v>50</v>
      </c>
      <c r="C4" s="23" t="s">
        <v>51</v>
      </c>
      <c r="D4" s="15" t="s">
        <v>284</v>
      </c>
      <c r="E4" s="24" t="s">
        <v>287</v>
      </c>
      <c r="F4" s="23" t="s">
        <v>1</v>
      </c>
      <c r="G4" s="23" t="s">
        <v>179</v>
      </c>
      <c r="H4" s="23" t="s">
        <v>140</v>
      </c>
      <c r="I4" s="3" t="s">
        <v>29</v>
      </c>
      <c r="J4" s="24" t="s">
        <v>3</v>
      </c>
      <c r="K4" s="61" t="str">
        <f>HYPERLINK("mailto:"&amp;VLOOKUP(L4,'CONCAT Codes'!$A$14:$G$26,5,FALSE)&amp;"?subject="&amp;_xlfn.CONCAT(C4," - APPLICANT for ",A4)&amp;"&amp;cc="&amp;'CONCAT Codes'!$A$32&amp;"&amp;body="&amp;D4&amp;"%0A%0APlease see my resume and bio for the above tour.","Click HERE to apply")</f>
        <v>Click HERE to apply</v>
      </c>
      <c r="L4" s="24" t="s">
        <v>47</v>
      </c>
    </row>
    <row r="5" spans="1:13" ht="54.65" customHeight="1">
      <c r="A5" s="1" t="s">
        <v>285</v>
      </c>
      <c r="B5" s="23" t="s">
        <v>50</v>
      </c>
      <c r="C5" s="23" t="s">
        <v>51</v>
      </c>
      <c r="D5" s="15" t="s">
        <v>286</v>
      </c>
      <c r="E5" s="24" t="s">
        <v>288</v>
      </c>
      <c r="F5" s="23" t="s">
        <v>1</v>
      </c>
      <c r="G5" s="23" t="s">
        <v>179</v>
      </c>
      <c r="H5" s="23" t="s">
        <v>140</v>
      </c>
      <c r="I5" s="3" t="s">
        <v>29</v>
      </c>
      <c r="J5" s="24" t="s">
        <v>3</v>
      </c>
      <c r="K5" s="61" t="str">
        <f>HYPERLINK("mailto:"&amp;VLOOKUP(L5,'CONCAT Codes'!$A$14:$G$26,5,FALSE)&amp;"?subject="&amp;_xlfn.CONCAT(C5," - APPLICANT for ",A5)&amp;"&amp;cc="&amp;'CONCAT Codes'!$A$32&amp;"&amp;body="&amp;D5&amp;"%0A%0APlease see my resume and bio for the above tour.","Click HERE to apply")</f>
        <v>Click HERE to apply</v>
      </c>
      <c r="L5" s="24" t="s">
        <v>47</v>
      </c>
    </row>
    <row r="6" spans="1:13" ht="54.65" customHeight="1">
      <c r="A6" s="1" t="s">
        <v>371</v>
      </c>
      <c r="B6" s="23" t="s">
        <v>50</v>
      </c>
      <c r="C6" s="23" t="s">
        <v>51</v>
      </c>
      <c r="D6" s="15" t="s">
        <v>200</v>
      </c>
      <c r="E6" s="24" t="s">
        <v>379</v>
      </c>
      <c r="F6" s="23" t="s">
        <v>1</v>
      </c>
      <c r="G6" s="23" t="s">
        <v>28</v>
      </c>
      <c r="H6" s="23" t="s">
        <v>140</v>
      </c>
      <c r="I6" s="3" t="s">
        <v>29</v>
      </c>
      <c r="J6" s="24" t="s">
        <v>3</v>
      </c>
      <c r="K6" s="61" t="str">
        <f>HYPERLINK("mailto:"&amp;VLOOKUP(L6,'CONCAT Codes'!$A$14:$G$26,5,FALSE)&amp;"?subject="&amp;_xlfn.CONCAT(C6," - APPLICANT for ",A6)&amp;"&amp;cc="&amp;'CONCAT Codes'!$A$32&amp;"&amp;body="&amp;D6&amp;"%0A%0APlease see my resume and bio for the above tour.","Click HERE to apply")</f>
        <v>Click HERE to apply</v>
      </c>
      <c r="L6" s="24" t="s">
        <v>47</v>
      </c>
    </row>
    <row r="7" spans="1:13" ht="54.65" customHeight="1">
      <c r="A7" s="1" t="s">
        <v>376</v>
      </c>
      <c r="B7" s="23" t="s">
        <v>50</v>
      </c>
      <c r="C7" s="23" t="s">
        <v>51</v>
      </c>
      <c r="D7" s="15" t="s">
        <v>302</v>
      </c>
      <c r="E7" s="24" t="s">
        <v>381</v>
      </c>
      <c r="F7" s="23" t="s">
        <v>1</v>
      </c>
      <c r="G7" s="23" t="s">
        <v>27</v>
      </c>
      <c r="H7" s="23" t="s">
        <v>140</v>
      </c>
      <c r="I7" s="3" t="s">
        <v>29</v>
      </c>
      <c r="J7" s="24" t="s">
        <v>3</v>
      </c>
      <c r="K7" s="61" t="str">
        <f>HYPERLINK("mailto:"&amp;VLOOKUP(L7,'CONCAT Codes'!$A$14:$G$26,5,FALSE)&amp;"?subject="&amp;_xlfn.CONCAT(C7," - APPLICANT for ",A7)&amp;"&amp;cc="&amp;'CONCAT Codes'!$A$32&amp;"&amp;body="&amp;D7&amp;"%0A%0APlease see my resume and bio for the above tour.","Click HERE to apply")</f>
        <v>Click HERE to apply</v>
      </c>
      <c r="L7" s="24" t="s">
        <v>47</v>
      </c>
    </row>
    <row r="8" spans="1:13" ht="54.65" customHeight="1">
      <c r="A8" s="1" t="s">
        <v>423</v>
      </c>
      <c r="B8" s="23" t="s">
        <v>50</v>
      </c>
      <c r="C8" s="23" t="s">
        <v>51</v>
      </c>
      <c r="D8" s="15" t="s">
        <v>424</v>
      </c>
      <c r="E8" s="24" t="s">
        <v>429</v>
      </c>
      <c r="F8" s="23" t="s">
        <v>1</v>
      </c>
      <c r="G8" s="23" t="s">
        <v>30</v>
      </c>
      <c r="H8" s="23" t="s">
        <v>140</v>
      </c>
      <c r="I8" s="3" t="s">
        <v>29</v>
      </c>
      <c r="J8" s="24" t="s">
        <v>3</v>
      </c>
      <c r="K8" s="61" t="str">
        <f>HYPERLINK("mailto:"&amp;VLOOKUP(L8,'CONCAT Codes'!$A$14:$G$26,5,FALSE)&amp;"?subject="&amp;_xlfn.CONCAT(C8," - APPLICANT for ",A8)&amp;"&amp;cc="&amp;'CONCAT Codes'!$A$32&amp;"&amp;body="&amp;D8&amp;"%0A%0APlease see my resume and bio for the above tour.","Click HERE to apply")</f>
        <v>Click HERE to apply</v>
      </c>
      <c r="L8" s="24" t="s">
        <v>47</v>
      </c>
    </row>
    <row r="9" spans="1:13" ht="54.65" customHeight="1">
      <c r="A9" s="1" t="s">
        <v>425</v>
      </c>
      <c r="B9" s="23" t="s">
        <v>50</v>
      </c>
      <c r="C9" s="23" t="s">
        <v>51</v>
      </c>
      <c r="D9" s="15" t="s">
        <v>426</v>
      </c>
      <c r="E9" s="24" t="s">
        <v>430</v>
      </c>
      <c r="F9" s="23" t="s">
        <v>1</v>
      </c>
      <c r="G9" s="23" t="s">
        <v>39</v>
      </c>
      <c r="H9" s="23" t="s">
        <v>140</v>
      </c>
      <c r="I9" s="3" t="s">
        <v>29</v>
      </c>
      <c r="J9" s="24" t="s">
        <v>3</v>
      </c>
      <c r="K9" s="61" t="str">
        <f>HYPERLINK("mailto:"&amp;VLOOKUP(L9,'CONCAT Codes'!$A$14:$G$26,5,FALSE)&amp;"?subject="&amp;_xlfn.CONCAT(C9," - APPLICANT for ",A9)&amp;"&amp;cc="&amp;'CONCAT Codes'!$A$32&amp;"&amp;body="&amp;D9&amp;"%0A%0APlease see my resume and bio for the above tour.","Click HERE to apply")</f>
        <v>Click HERE to apply</v>
      </c>
      <c r="L9" s="24" t="s">
        <v>47</v>
      </c>
    </row>
    <row r="10" spans="1:13" ht="54.65" customHeight="1">
      <c r="A10" s="1" t="s">
        <v>460</v>
      </c>
      <c r="B10" s="23" t="s">
        <v>50</v>
      </c>
      <c r="C10" s="23" t="s">
        <v>51</v>
      </c>
      <c r="D10" s="15" t="s">
        <v>461</v>
      </c>
      <c r="E10" s="24" t="s">
        <v>466</v>
      </c>
      <c r="F10" s="23" t="s">
        <v>1</v>
      </c>
      <c r="G10" s="23" t="s">
        <v>179</v>
      </c>
      <c r="H10" s="23" t="s">
        <v>140</v>
      </c>
      <c r="I10" s="3" t="s">
        <v>29</v>
      </c>
      <c r="J10" s="24" t="s">
        <v>3</v>
      </c>
      <c r="K10" s="62" t="str">
        <f>HYPERLINK("mailto:"&amp;VLOOKUP(L10,'CONCAT Codes'!$A$14:$G$26,5,FALSE)&amp;"?subject="&amp;_xlfn.CONCAT(C10," - APPLICANT for ",A10)&amp;"&amp;cc="&amp;'CONCAT Codes'!$A$32&amp;"&amp;body="&amp;D10&amp;"%0A%0APlease see my resume and bio for the above tour.","Click HERE to apply")</f>
        <v>Click HERE to apply</v>
      </c>
      <c r="L10" s="24" t="s">
        <v>47</v>
      </c>
    </row>
    <row r="11" spans="1:13" ht="54.65" customHeight="1">
      <c r="A11" s="1" t="s">
        <v>470</v>
      </c>
      <c r="B11" s="23" t="s">
        <v>471</v>
      </c>
      <c r="C11" s="23" t="s">
        <v>472</v>
      </c>
      <c r="D11" s="15" t="s">
        <v>473</v>
      </c>
      <c r="E11" s="24" t="s">
        <v>531</v>
      </c>
      <c r="F11" s="23" t="s">
        <v>25</v>
      </c>
      <c r="G11" s="23" t="s">
        <v>27</v>
      </c>
      <c r="H11" s="23" t="s">
        <v>474</v>
      </c>
      <c r="I11" s="3" t="s">
        <v>29</v>
      </c>
      <c r="J11" s="24" t="s">
        <v>3</v>
      </c>
      <c r="K11" s="62" t="str">
        <f>HYPERLINK("mailto:"&amp;VLOOKUP(L11,'CONCAT Codes'!$A$14:$G$26,5,FALSE)&amp;"?subject="&amp;_xlfn.CONCAT(C11," - APPLICANT for ",A11)&amp;"&amp;cc="&amp;'CONCAT Codes'!$A$32&amp;"&amp;body="&amp;D11&amp;"%0A%0APlease see my resume and bio for the above tour.","Click HERE to apply")</f>
        <v>Click HERE to apply</v>
      </c>
      <c r="L11" s="24" t="s">
        <v>182</v>
      </c>
    </row>
    <row r="12" spans="1:13" ht="54.65" customHeight="1">
      <c r="A12" s="1" t="s">
        <v>521</v>
      </c>
      <c r="B12" s="23" t="s">
        <v>50</v>
      </c>
      <c r="C12" s="23" t="s">
        <v>51</v>
      </c>
      <c r="D12" s="15" t="s">
        <v>522</v>
      </c>
      <c r="E12" s="24" t="s">
        <v>528</v>
      </c>
      <c r="F12" s="23" t="s">
        <v>1</v>
      </c>
      <c r="G12" s="23" t="s">
        <v>204</v>
      </c>
      <c r="H12" s="23" t="s">
        <v>140</v>
      </c>
      <c r="I12" s="3" t="s">
        <v>29</v>
      </c>
      <c r="J12" s="24" t="s">
        <v>3</v>
      </c>
      <c r="K12" s="62" t="str">
        <f>HYPERLINK("mailto:"&amp;VLOOKUP(L12,'CONCAT Codes'!$A$14:$G$26,5,FALSE)&amp;"?subject="&amp;_xlfn.CONCAT(C12," - APPLICANT for ",A12)&amp;"&amp;cc="&amp;'CONCAT Codes'!$A$32&amp;"&amp;body="&amp;D12&amp;"%0A%0APlease see my resume and bio for the above tour.","Click HERE to apply")</f>
        <v>Click HERE to apply</v>
      </c>
      <c r="L12" s="24" t="s">
        <v>47</v>
      </c>
    </row>
    <row r="13" spans="1:13" ht="217.5">
      <c r="A13" s="1" t="s">
        <v>571</v>
      </c>
      <c r="B13" s="23" t="s">
        <v>50</v>
      </c>
      <c r="C13" s="23" t="s">
        <v>51</v>
      </c>
      <c r="D13" s="15" t="s">
        <v>572</v>
      </c>
      <c r="E13" s="24" t="s">
        <v>612</v>
      </c>
      <c r="F13" s="23" t="s">
        <v>1</v>
      </c>
      <c r="G13" s="23" t="s">
        <v>204</v>
      </c>
      <c r="H13" s="23" t="s">
        <v>140</v>
      </c>
      <c r="I13" s="3" t="s">
        <v>29</v>
      </c>
      <c r="J13" s="24" t="s">
        <v>3</v>
      </c>
      <c r="K13" s="62" t="str">
        <f>HYPERLINK("mailto:"&amp;VLOOKUP(L13,'CONCAT Codes'!$A$14:$G$26,5,FALSE)&amp;"?subject="&amp;_xlfn.CONCAT(C13," - APPLICANT for ",A13)&amp;"&amp;cc="&amp;'CONCAT Codes'!$A$32&amp;"&amp;body="&amp;D13&amp;"%0A%0APlease see my resume and bio for the above tour.","Click HERE to apply")</f>
        <v>Click HERE to apply</v>
      </c>
      <c r="L13" s="24" t="s">
        <v>47</v>
      </c>
    </row>
    <row r="14" spans="1:13" ht="54.65" customHeight="1">
      <c r="A14" s="1" t="s">
        <v>589</v>
      </c>
      <c r="B14" s="23" t="s">
        <v>50</v>
      </c>
      <c r="C14" s="23" t="s">
        <v>51</v>
      </c>
      <c r="D14" s="15" t="s">
        <v>590</v>
      </c>
      <c r="E14" s="24" t="s">
        <v>606</v>
      </c>
      <c r="F14" s="23" t="s">
        <v>1</v>
      </c>
      <c r="G14" s="23" t="s">
        <v>179</v>
      </c>
      <c r="H14" s="23" t="s">
        <v>140</v>
      </c>
      <c r="I14" s="3" t="s">
        <v>29</v>
      </c>
      <c r="J14" s="24" t="s">
        <v>3</v>
      </c>
      <c r="K14" s="62" t="str">
        <f>HYPERLINK("mailto:"&amp;VLOOKUP(L14,'CONCAT Codes'!$A$14:$G$26,5,FALSE)&amp;"?subject="&amp;_xlfn.CONCAT(C14," - APPLICANT for ",A14)&amp;"&amp;cc="&amp;'CONCAT Codes'!$A$32&amp;"&amp;body="&amp;D14&amp;"%0A%0APlease see my resume and bio for the above tour.","Click HERE to apply")</f>
        <v>Click HERE to apply</v>
      </c>
      <c r="L14" s="24" t="s">
        <v>47</v>
      </c>
    </row>
    <row r="15" spans="1:13" ht="54.65" customHeight="1">
      <c r="A15" s="1" t="s">
        <v>352</v>
      </c>
      <c r="B15" s="23" t="s">
        <v>33</v>
      </c>
      <c r="C15" s="23" t="s">
        <v>353</v>
      </c>
      <c r="D15" s="15" t="s">
        <v>209</v>
      </c>
      <c r="E15" s="24" t="s">
        <v>357</v>
      </c>
      <c r="F15" s="23" t="s">
        <v>1</v>
      </c>
      <c r="G15" s="23" t="s">
        <v>359</v>
      </c>
      <c r="H15" s="23" t="s">
        <v>354</v>
      </c>
      <c r="I15" s="3" t="s">
        <v>7</v>
      </c>
      <c r="J15" s="24" t="s">
        <v>3</v>
      </c>
      <c r="K15" s="62" t="str">
        <f>HYPERLINK("mailto:"&amp;VLOOKUP(L15,'CONCAT Codes'!$A$14:$G$26,5,FALSE)&amp;"?subject="&amp;_xlfn.CONCAT(C15," - APPLICANT for ",A15)&amp;"&amp;cc="&amp;'CONCAT Codes'!$A$32&amp;"&amp;body="&amp;D15&amp;"%0A%0APlease see my resume and bio for the above tour.","Click HERE to apply")</f>
        <v>Click HERE to apply</v>
      </c>
      <c r="L15" s="24" t="s">
        <v>181</v>
      </c>
    </row>
    <row r="16" spans="1:13" ht="54.65" customHeight="1">
      <c r="A16" s="63" t="s">
        <v>392</v>
      </c>
      <c r="B16" s="64" t="s">
        <v>8</v>
      </c>
      <c r="C16" s="64" t="s">
        <v>231</v>
      </c>
      <c r="D16" s="65" t="s">
        <v>393</v>
      </c>
      <c r="E16" s="66" t="s">
        <v>394</v>
      </c>
      <c r="F16" s="64" t="s">
        <v>25</v>
      </c>
      <c r="G16" s="64" t="s">
        <v>359</v>
      </c>
      <c r="H16" s="64" t="s">
        <v>9</v>
      </c>
      <c r="I16" s="67" t="s">
        <v>7</v>
      </c>
      <c r="J16" s="66" t="s">
        <v>3</v>
      </c>
      <c r="K16" s="62" t="str">
        <f>HYPERLINK("mailto:"&amp;VLOOKUP(L16,'CONCAT Codes'!$A$14:$G$26,5,FALSE)&amp;"?subject="&amp;_xlfn.CONCAT(C16," - APPLICANT for ",A16)&amp;"&amp;cc="&amp;'CONCAT Codes'!$A$32&amp;"&amp;body="&amp;D16&amp;"%0A%0APlease see my resume and bio for the above tour.","Click HERE to apply")</f>
        <v>Click HERE to apply</v>
      </c>
      <c r="L16" s="24" t="s">
        <v>63</v>
      </c>
      <c r="M16" s="70"/>
    </row>
    <row r="17" spans="1:13" ht="54.65" customHeight="1">
      <c r="A17" s="1" t="s">
        <v>395</v>
      </c>
      <c r="B17" s="23" t="s">
        <v>33</v>
      </c>
      <c r="C17" s="23" t="s">
        <v>177</v>
      </c>
      <c r="D17" s="15" t="s">
        <v>396</v>
      </c>
      <c r="E17" s="24" t="s">
        <v>400</v>
      </c>
      <c r="F17" s="23" t="s">
        <v>1</v>
      </c>
      <c r="G17" s="23" t="s">
        <v>145</v>
      </c>
      <c r="H17" s="23" t="s">
        <v>178</v>
      </c>
      <c r="I17" s="3" t="s">
        <v>7</v>
      </c>
      <c r="J17" s="24" t="s">
        <v>3</v>
      </c>
      <c r="K17" s="62" t="str">
        <f>HYPERLINK("mailto:"&amp;VLOOKUP(L17,'CONCAT Codes'!$A$14:$G$26,5,FALSE)&amp;"?subject="&amp;_xlfn.CONCAT(C17," - APPLICANT for ",A17)&amp;"&amp;cc="&amp;'CONCAT Codes'!$A$32&amp;"&amp;body="&amp;D17&amp;"%0A%0APlease see my resume and bio for the above tour.","Click HERE to apply")</f>
        <v>Click HERE to apply</v>
      </c>
      <c r="L17" s="24" t="s">
        <v>181</v>
      </c>
      <c r="M17" s="70"/>
    </row>
    <row r="18" spans="1:13" ht="54.65" customHeight="1">
      <c r="A18" s="1" t="s">
        <v>397</v>
      </c>
      <c r="B18" s="23" t="s">
        <v>33</v>
      </c>
      <c r="C18" s="23" t="s">
        <v>177</v>
      </c>
      <c r="D18" s="15" t="s">
        <v>398</v>
      </c>
      <c r="E18" s="24" t="s">
        <v>401</v>
      </c>
      <c r="F18" s="23" t="s">
        <v>1</v>
      </c>
      <c r="G18" s="23" t="s">
        <v>145</v>
      </c>
      <c r="H18" s="23" t="s">
        <v>178</v>
      </c>
      <c r="I18" s="3" t="s">
        <v>7</v>
      </c>
      <c r="J18" s="24" t="s">
        <v>3</v>
      </c>
      <c r="K18" s="62" t="str">
        <f>HYPERLINK("mailto:"&amp;VLOOKUP(L18,'CONCAT Codes'!$A$14:$G$26,5,FALSE)&amp;"?subject="&amp;_xlfn.CONCAT(C18," - APPLICANT for ",A18)&amp;"&amp;cc="&amp;'CONCAT Codes'!$A$32&amp;"&amp;body="&amp;D18&amp;"%0A%0APlease see my resume and bio for the above tour.","Click HERE to apply")</f>
        <v>Click HERE to apply</v>
      </c>
      <c r="L18" s="24" t="s">
        <v>181</v>
      </c>
      <c r="M18" s="70"/>
    </row>
    <row r="19" spans="1:13" ht="54.65" customHeight="1">
      <c r="A19" s="1" t="s">
        <v>555</v>
      </c>
      <c r="B19" s="23" t="s">
        <v>8</v>
      </c>
      <c r="C19" s="23" t="s">
        <v>231</v>
      </c>
      <c r="D19" s="15" t="s">
        <v>232</v>
      </c>
      <c r="E19" s="24" t="s">
        <v>565</v>
      </c>
      <c r="F19" s="23" t="s">
        <v>25</v>
      </c>
      <c r="G19" s="23" t="s">
        <v>556</v>
      </c>
      <c r="H19" s="23" t="s">
        <v>9</v>
      </c>
      <c r="I19" s="3" t="s">
        <v>7</v>
      </c>
      <c r="J19" s="24" t="s">
        <v>3</v>
      </c>
      <c r="K19" s="62" t="str">
        <f>HYPERLINK("mailto:"&amp;VLOOKUP(L19,'CONCAT Codes'!$A$14:$G$26,5,FALSE)&amp;"?subject="&amp;_xlfn.CONCAT(C19," - APPLICANT for ",A19)&amp;"&amp;cc="&amp;'CONCAT Codes'!$A$32&amp;"&amp;body="&amp;D19&amp;"%0A%0APlease see my resume and bio for the above tour.","Click HERE to apply")</f>
        <v>Click HERE to apply</v>
      </c>
      <c r="L19" s="24" t="s">
        <v>63</v>
      </c>
      <c r="M19" s="70"/>
    </row>
    <row r="20" spans="1:13" ht="54.65" customHeight="1">
      <c r="A20" s="1" t="s">
        <v>557</v>
      </c>
      <c r="B20" s="23" t="s">
        <v>8</v>
      </c>
      <c r="C20" s="23" t="s">
        <v>231</v>
      </c>
      <c r="D20" s="15" t="s">
        <v>558</v>
      </c>
      <c r="E20" s="24" t="s">
        <v>566</v>
      </c>
      <c r="F20" s="23" t="s">
        <v>25</v>
      </c>
      <c r="G20" s="23" t="s">
        <v>28</v>
      </c>
      <c r="H20" s="23" t="s">
        <v>9</v>
      </c>
      <c r="I20" s="3" t="s">
        <v>7</v>
      </c>
      <c r="J20" s="24" t="s">
        <v>3</v>
      </c>
      <c r="K20" s="62" t="str">
        <f>HYPERLINK("mailto:"&amp;VLOOKUP(L20,'CONCAT Codes'!$A$14:$G$26,5,FALSE)&amp;"?subject="&amp;_xlfn.CONCAT(C20," - APPLICANT for ",A20)&amp;"&amp;cc="&amp;'CONCAT Codes'!$A$32&amp;"&amp;body="&amp;D20&amp;"%0A%0APlease see my resume and bio for the above tour.","Click HERE to apply")</f>
        <v>Click HERE to apply</v>
      </c>
      <c r="L20" s="24" t="s">
        <v>63</v>
      </c>
    </row>
    <row r="21" spans="1:13" ht="54.65" customHeight="1">
      <c r="A21" s="1" t="s">
        <v>484</v>
      </c>
      <c r="B21" s="23" t="s">
        <v>33</v>
      </c>
      <c r="C21" s="23" t="s">
        <v>485</v>
      </c>
      <c r="D21" s="15" t="s">
        <v>261</v>
      </c>
      <c r="E21" s="24" t="s">
        <v>498</v>
      </c>
      <c r="F21" s="23" t="s">
        <v>1</v>
      </c>
      <c r="G21" s="23" t="s">
        <v>486</v>
      </c>
      <c r="H21" s="23" t="s">
        <v>487</v>
      </c>
      <c r="I21" s="3" t="s">
        <v>488</v>
      </c>
      <c r="J21" s="24" t="s">
        <v>3</v>
      </c>
      <c r="K21" s="62" t="str">
        <f>HYPERLINK("mailto:"&amp;VLOOKUP(L21,'CONCAT Codes'!$A$14:$G$26,5,FALSE)&amp;"?subject="&amp;_xlfn.CONCAT(C21," - APPLICANT for ",A21)&amp;"&amp;cc="&amp;'CONCAT Codes'!$A$32&amp;"&amp;body="&amp;D21&amp;"%0A%0APlease see my resume and bio for the above tour.","Click HERE to apply")</f>
        <v>Click HERE to apply</v>
      </c>
      <c r="L21" s="24" t="s">
        <v>181</v>
      </c>
    </row>
    <row r="22" spans="1:13" ht="54.65" customHeight="1">
      <c r="A22" s="1" t="s">
        <v>475</v>
      </c>
      <c r="B22" s="23" t="s">
        <v>33</v>
      </c>
      <c r="C22" s="23" t="s">
        <v>476</v>
      </c>
      <c r="D22" s="15" t="s">
        <v>477</v>
      </c>
      <c r="E22" s="24" t="s">
        <v>496</v>
      </c>
      <c r="F22" s="23" t="s">
        <v>1</v>
      </c>
      <c r="G22" s="23" t="s">
        <v>36</v>
      </c>
      <c r="H22" s="23" t="s">
        <v>478</v>
      </c>
      <c r="I22" s="3" t="s">
        <v>479</v>
      </c>
      <c r="J22" s="24" t="s">
        <v>3</v>
      </c>
      <c r="K22" s="62" t="str">
        <f>HYPERLINK("mailto:"&amp;VLOOKUP(L22,'CONCAT Codes'!$A$14:$G$26,5,FALSE)&amp;"?subject="&amp;_xlfn.CONCAT(C22," - APPLICANT for ",A22)&amp;"&amp;cc="&amp;'CONCAT Codes'!$A$32&amp;"&amp;body="&amp;D22&amp;"%0A%0APlease see my resume and bio for the above tour.","Click HERE to apply")</f>
        <v>Click HERE to apply</v>
      </c>
      <c r="L22" s="24" t="s">
        <v>181</v>
      </c>
    </row>
    <row r="23" spans="1:13" ht="54.65" customHeight="1">
      <c r="A23" s="1" t="s">
        <v>217</v>
      </c>
      <c r="B23" s="23" t="s">
        <v>156</v>
      </c>
      <c r="C23" s="23" t="s">
        <v>218</v>
      </c>
      <c r="D23" s="15" t="s">
        <v>219</v>
      </c>
      <c r="E23" s="24" t="s">
        <v>220</v>
      </c>
      <c r="F23" s="23" t="s">
        <v>16</v>
      </c>
      <c r="G23" s="23" t="s">
        <v>195</v>
      </c>
      <c r="H23" s="23" t="s">
        <v>157</v>
      </c>
      <c r="I23" s="3" t="s">
        <v>11</v>
      </c>
      <c r="J23" s="24" t="s">
        <v>3</v>
      </c>
      <c r="K23" s="62" t="str">
        <f>HYPERLINK("mailto:"&amp;VLOOKUP(L23,'CONCAT Codes'!$A$14:$G$26,5,FALSE)&amp;"?subject="&amp;_xlfn.CONCAT(C23," - APPLICANT for ",A23)&amp;"&amp;cc="&amp;'CONCAT Codes'!$A$32&amp;"&amp;body="&amp;D23&amp;"%0A%0APlease see my resume and bio for the above tour.","Click HERE to apply")</f>
        <v>Click HERE to apply</v>
      </c>
      <c r="L23" s="24" t="s">
        <v>63</v>
      </c>
    </row>
    <row r="24" spans="1:13" ht="54.65" customHeight="1">
      <c r="A24" s="1" t="s">
        <v>251</v>
      </c>
      <c r="B24" s="23" t="s">
        <v>156</v>
      </c>
      <c r="C24" s="23" t="s">
        <v>252</v>
      </c>
      <c r="D24" s="15" t="s">
        <v>253</v>
      </c>
      <c r="E24" s="24" t="s">
        <v>258</v>
      </c>
      <c r="F24" s="23" t="s">
        <v>16</v>
      </c>
      <c r="G24" s="23" t="s">
        <v>176</v>
      </c>
      <c r="H24" s="23" t="s">
        <v>254</v>
      </c>
      <c r="I24" s="3" t="s">
        <v>259</v>
      </c>
      <c r="J24" s="24" t="s">
        <v>3</v>
      </c>
      <c r="K24" s="62" t="str">
        <f>HYPERLINK("mailto:"&amp;VLOOKUP(L24,'CONCAT Codes'!$A$14:$G$26,5,FALSE)&amp;"?subject="&amp;_xlfn.CONCAT(C24," - APPLICANT for ",A24)&amp;"&amp;cc="&amp;'CONCAT Codes'!$A$32&amp;"&amp;body="&amp;D24&amp;"%0A%0APlease see my resume and bio for the above tour.","Click HERE to apply")</f>
        <v>Click HERE to apply</v>
      </c>
      <c r="L24" s="24" t="s">
        <v>63</v>
      </c>
    </row>
    <row r="25" spans="1:13" ht="54.65" customHeight="1">
      <c r="A25" s="1" t="s">
        <v>550</v>
      </c>
      <c r="B25" s="23" t="s">
        <v>8</v>
      </c>
      <c r="C25" s="23" t="s">
        <v>416</v>
      </c>
      <c r="D25" s="15" t="s">
        <v>551</v>
      </c>
      <c r="E25" s="24" t="s">
        <v>563</v>
      </c>
      <c r="F25" s="23" t="s">
        <v>16</v>
      </c>
      <c r="G25" s="23" t="s">
        <v>552</v>
      </c>
      <c r="H25" s="23" t="s">
        <v>402</v>
      </c>
      <c r="I25" s="3" t="s">
        <v>143</v>
      </c>
      <c r="J25" s="24" t="s">
        <v>3</v>
      </c>
      <c r="K25" s="62" t="str">
        <f>HYPERLINK("mailto:"&amp;VLOOKUP(L25,'CONCAT Codes'!$A$14:$G$26,5,FALSE)&amp;"?subject="&amp;_xlfn.CONCAT(C25," - APPLICANT for ",A25)&amp;"&amp;cc="&amp;'CONCAT Codes'!$A$32&amp;"&amp;body="&amp;D25&amp;"%0A%0APlease see my resume and bio for the above tour.","Click HERE to apply")</f>
        <v>Click HERE to apply</v>
      </c>
      <c r="L25" s="24" t="s">
        <v>63</v>
      </c>
    </row>
    <row r="26" spans="1:13" ht="54.65" customHeight="1">
      <c r="A26" s="1" t="s">
        <v>553</v>
      </c>
      <c r="B26" s="23" t="s">
        <v>8</v>
      </c>
      <c r="C26" s="23" t="s">
        <v>416</v>
      </c>
      <c r="D26" s="15" t="s">
        <v>554</v>
      </c>
      <c r="E26" s="24" t="s">
        <v>564</v>
      </c>
      <c r="F26" s="23" t="s">
        <v>25</v>
      </c>
      <c r="G26" s="23" t="s">
        <v>36</v>
      </c>
      <c r="H26" s="23" t="s">
        <v>402</v>
      </c>
      <c r="I26" s="3" t="s">
        <v>143</v>
      </c>
      <c r="J26" s="24" t="s">
        <v>3</v>
      </c>
      <c r="K26" s="62" t="str">
        <f>HYPERLINK("mailto:"&amp;VLOOKUP(L26,'CONCAT Codes'!$A$14:$G$26,5,FALSE)&amp;"?subject="&amp;_xlfn.CONCAT(C26," - APPLICANT for ",A26)&amp;"&amp;cc="&amp;'CONCAT Codes'!$A$32&amp;"&amp;body="&amp;D26&amp;"%0A%0APlease see my resume and bio for the above tour.","Click HERE to apply")</f>
        <v>Click HERE to apply</v>
      </c>
      <c r="L26" s="24" t="s">
        <v>63</v>
      </c>
    </row>
    <row r="27" spans="1:13" ht="54.65" customHeight="1">
      <c r="A27" s="1" t="s">
        <v>237</v>
      </c>
      <c r="B27" s="23" t="s">
        <v>238</v>
      </c>
      <c r="C27" s="23" t="s">
        <v>239</v>
      </c>
      <c r="D27" s="15" t="s">
        <v>240</v>
      </c>
      <c r="E27" s="24" t="s">
        <v>249</v>
      </c>
      <c r="F27" s="23" t="s">
        <v>1</v>
      </c>
      <c r="G27" s="23" t="s">
        <v>241</v>
      </c>
      <c r="H27" s="23" t="s">
        <v>146</v>
      </c>
      <c r="I27" s="3" t="s">
        <v>2</v>
      </c>
      <c r="J27" s="24" t="s">
        <v>3</v>
      </c>
      <c r="K27" s="62" t="str">
        <f>HYPERLINK("mailto:"&amp;VLOOKUP(L27,'CONCAT Codes'!$A$14:$G$26,5,FALSE)&amp;"?subject="&amp;_xlfn.CONCAT(C27," - APPLICANT for ",A27)&amp;"&amp;cc="&amp;'CONCAT Codes'!$A$32&amp;"&amp;body="&amp;D27&amp;"%0A%0APlease see my resume and bio for the above tour.","Click HERE to apply")</f>
        <v>Click HERE to apply</v>
      </c>
      <c r="L27" s="24" t="s">
        <v>44</v>
      </c>
    </row>
    <row r="28" spans="1:13" ht="54.65" customHeight="1">
      <c r="A28" s="1" t="s">
        <v>290</v>
      </c>
      <c r="B28" s="23" t="s">
        <v>238</v>
      </c>
      <c r="C28" s="23" t="s">
        <v>239</v>
      </c>
      <c r="D28" s="15" t="s">
        <v>279</v>
      </c>
      <c r="E28" s="24" t="s">
        <v>293</v>
      </c>
      <c r="F28" s="23" t="s">
        <v>1</v>
      </c>
      <c r="G28" s="23" t="s">
        <v>291</v>
      </c>
      <c r="H28" s="23" t="s">
        <v>292</v>
      </c>
      <c r="I28" s="3" t="s">
        <v>2</v>
      </c>
      <c r="J28" s="24" t="s">
        <v>3</v>
      </c>
      <c r="K28" s="62" t="str">
        <f>HYPERLINK("mailto:"&amp;VLOOKUP(L28,'CONCAT Codes'!$A$14:$G$26,5,FALSE)&amp;"?subject="&amp;_xlfn.CONCAT(C28," - APPLICANT for ",A28)&amp;"&amp;cc="&amp;'CONCAT Codes'!$A$32&amp;"&amp;body="&amp;D28&amp;"%0A%0APlease see my resume and bio for the above tour.","Click HERE to apply")</f>
        <v>Click HERE to apply</v>
      </c>
      <c r="L28" s="24" t="s">
        <v>44</v>
      </c>
    </row>
    <row r="29" spans="1:13" ht="54.65" customHeight="1">
      <c r="A29" s="1" t="s">
        <v>323</v>
      </c>
      <c r="B29" s="23" t="s">
        <v>158</v>
      </c>
      <c r="C29" s="23" t="s">
        <v>324</v>
      </c>
      <c r="D29" s="15" t="s">
        <v>325</v>
      </c>
      <c r="E29" s="24" t="s">
        <v>335</v>
      </c>
      <c r="F29" s="23" t="s">
        <v>25</v>
      </c>
      <c r="G29" s="23" t="s">
        <v>326</v>
      </c>
      <c r="H29" s="23" t="s">
        <v>146</v>
      </c>
      <c r="I29" s="3" t="s">
        <v>2</v>
      </c>
      <c r="J29" s="24" t="s">
        <v>3</v>
      </c>
      <c r="K29" s="62" t="str">
        <f>HYPERLINK("mailto:"&amp;VLOOKUP(L29,'CONCAT Codes'!$A$14:$G$26,5,FALSE)&amp;"?subject="&amp;_xlfn.CONCAT(C29," - APPLICANT for ",A29)&amp;"&amp;cc="&amp;'CONCAT Codes'!$A$32&amp;"&amp;body="&amp;D29&amp;"%0A%0APlease see my resume and bio for the above tour.","Click HERE to apply")</f>
        <v>Click HERE to apply</v>
      </c>
      <c r="L29" s="24" t="s">
        <v>210</v>
      </c>
    </row>
    <row r="30" spans="1:13" ht="54.65" customHeight="1">
      <c r="A30" s="1" t="s">
        <v>383</v>
      </c>
      <c r="B30" s="23" t="s">
        <v>238</v>
      </c>
      <c r="C30" s="23" t="s">
        <v>239</v>
      </c>
      <c r="D30" s="15" t="s">
        <v>384</v>
      </c>
      <c r="E30" s="24" t="s">
        <v>386</v>
      </c>
      <c r="F30" s="23" t="s">
        <v>25</v>
      </c>
      <c r="G30" s="23" t="s">
        <v>385</v>
      </c>
      <c r="H30" s="23" t="s">
        <v>146</v>
      </c>
      <c r="I30" s="3" t="s">
        <v>2</v>
      </c>
      <c r="J30" s="24" t="s">
        <v>3</v>
      </c>
      <c r="K30" s="62" t="str">
        <f>HYPERLINK("mailto:"&amp;VLOOKUP(L30,'CONCAT Codes'!$A$14:$G$26,5,FALSE)&amp;"?subject="&amp;_xlfn.CONCAT(C30," - APPLICANT for ",A30)&amp;"&amp;cc="&amp;'CONCAT Codes'!$A$32&amp;"&amp;body="&amp;D30&amp;"%0A%0APlease see my resume and bio for the above tour.","Click HERE to apply")</f>
        <v>Click HERE to apply</v>
      </c>
      <c r="L30" s="24" t="s">
        <v>44</v>
      </c>
    </row>
    <row r="31" spans="1:13" ht="54.65" customHeight="1">
      <c r="A31" s="1" t="s">
        <v>403</v>
      </c>
      <c r="B31" s="23" t="s">
        <v>238</v>
      </c>
      <c r="C31" s="23" t="s">
        <v>239</v>
      </c>
      <c r="D31" s="15" t="s">
        <v>404</v>
      </c>
      <c r="E31" s="24" t="s">
        <v>409</v>
      </c>
      <c r="F31" s="23" t="s">
        <v>25</v>
      </c>
      <c r="G31" s="23" t="s">
        <v>405</v>
      </c>
      <c r="H31" s="23" t="s">
        <v>146</v>
      </c>
      <c r="I31" s="3" t="s">
        <v>2</v>
      </c>
      <c r="J31" s="24" t="s">
        <v>3</v>
      </c>
      <c r="K31" s="62" t="str">
        <f>HYPERLINK("mailto:"&amp;VLOOKUP(L31,'CONCAT Codes'!$A$14:$G$26,5,FALSE)&amp;"?subject="&amp;_xlfn.CONCAT(C31," - APPLICANT for ",A31)&amp;"&amp;cc="&amp;'CONCAT Codes'!$A$32&amp;"&amp;body="&amp;D31&amp;"%0A%0APlease see my resume and bio for the above tour.","Click HERE to apply")</f>
        <v>Click HERE to apply</v>
      </c>
      <c r="L31" s="24" t="s">
        <v>44</v>
      </c>
    </row>
    <row r="32" spans="1:13" ht="54.65" customHeight="1">
      <c r="A32" s="1" t="s">
        <v>406</v>
      </c>
      <c r="B32" s="23" t="s">
        <v>238</v>
      </c>
      <c r="C32" s="23" t="s">
        <v>239</v>
      </c>
      <c r="D32" s="15" t="s">
        <v>407</v>
      </c>
      <c r="E32" s="24" t="s">
        <v>410</v>
      </c>
      <c r="F32" s="23" t="s">
        <v>25</v>
      </c>
      <c r="G32" s="23" t="s">
        <v>27</v>
      </c>
      <c r="H32" s="23" t="s">
        <v>146</v>
      </c>
      <c r="I32" s="3" t="s">
        <v>2</v>
      </c>
      <c r="J32" s="24" t="s">
        <v>3</v>
      </c>
      <c r="K32" s="62" t="str">
        <f>HYPERLINK("mailto:"&amp;VLOOKUP(L32,'CONCAT Codes'!$A$14:$G$26,5,FALSE)&amp;"?subject="&amp;_xlfn.CONCAT(C32," - APPLICANT for ",A32)&amp;"&amp;cc="&amp;'CONCAT Codes'!$A$32&amp;"&amp;body="&amp;D32&amp;"%0A%0APlease see my resume and bio for the above tour.","Click HERE to apply")</f>
        <v>Click HERE to apply</v>
      </c>
      <c r="L32" s="24" t="s">
        <v>44</v>
      </c>
    </row>
    <row r="33" spans="1:12" ht="54.65" customHeight="1">
      <c r="A33" s="1" t="s">
        <v>413</v>
      </c>
      <c r="B33" s="23" t="s">
        <v>6</v>
      </c>
      <c r="C33" s="23" t="s">
        <v>173</v>
      </c>
      <c r="D33" s="15" t="s">
        <v>147</v>
      </c>
      <c r="E33" s="24" t="s">
        <v>415</v>
      </c>
      <c r="F33" s="23" t="s">
        <v>25</v>
      </c>
      <c r="G33" s="23" t="s">
        <v>414</v>
      </c>
      <c r="H33" s="23" t="s">
        <v>32</v>
      </c>
      <c r="I33" s="3" t="s">
        <v>2</v>
      </c>
      <c r="J33" s="24" t="s">
        <v>3</v>
      </c>
      <c r="K33" s="62" t="str">
        <f>HYPERLINK("mailto:"&amp;VLOOKUP(L33,'CONCAT Codes'!$A$14:$G$26,5,FALSE)&amp;"?subject="&amp;_xlfn.CONCAT(C33," - APPLICANT for ",A33)&amp;"&amp;cc="&amp;'CONCAT Codes'!$A$32&amp;"&amp;body="&amp;D33&amp;"%0A%0APlease see my resume and bio for the above tour.","Click HERE to apply")</f>
        <v>Click HERE to apply</v>
      </c>
      <c r="L33" s="24" t="s">
        <v>159</v>
      </c>
    </row>
    <row r="34" spans="1:12" ht="54.65" customHeight="1">
      <c r="A34" s="1" t="s">
        <v>417</v>
      </c>
      <c r="B34" s="23" t="s">
        <v>158</v>
      </c>
      <c r="C34" s="23" t="s">
        <v>418</v>
      </c>
      <c r="D34" s="15" t="s">
        <v>419</v>
      </c>
      <c r="E34" s="24" t="s">
        <v>421</v>
      </c>
      <c r="F34" s="23" t="s">
        <v>25</v>
      </c>
      <c r="G34" s="23" t="s">
        <v>420</v>
      </c>
      <c r="H34" s="23" t="s">
        <v>146</v>
      </c>
      <c r="I34" s="3" t="s">
        <v>2</v>
      </c>
      <c r="J34" s="24" t="s">
        <v>3</v>
      </c>
      <c r="K34" s="62" t="str">
        <f>HYPERLINK("mailto:"&amp;VLOOKUP(L34,'CONCAT Codes'!$A$14:$G$26,5,FALSE)&amp;"?subject="&amp;_xlfn.CONCAT(C34," - APPLICANT for ",A34)&amp;"&amp;cc="&amp;'CONCAT Codes'!$A$32&amp;"&amp;body="&amp;D34&amp;"%0A%0APlease see my resume and bio for the above tour.","Click HERE to apply")</f>
        <v>Click HERE to apply</v>
      </c>
      <c r="L34" s="24" t="s">
        <v>159</v>
      </c>
    </row>
    <row r="35" spans="1:12" ht="54.65" customHeight="1">
      <c r="A35" s="1" t="s">
        <v>505</v>
      </c>
      <c r="B35" s="23" t="s">
        <v>6</v>
      </c>
      <c r="C35" s="23" t="s">
        <v>173</v>
      </c>
      <c r="D35" s="15" t="s">
        <v>506</v>
      </c>
      <c r="E35" s="24" t="s">
        <v>524</v>
      </c>
      <c r="F35" s="23" t="s">
        <v>25</v>
      </c>
      <c r="G35" s="23" t="s">
        <v>222</v>
      </c>
      <c r="H35" s="23" t="s">
        <v>32</v>
      </c>
      <c r="I35" s="3" t="s">
        <v>2</v>
      </c>
      <c r="J35" s="24" t="s">
        <v>3</v>
      </c>
      <c r="K35" s="62" t="str">
        <f>HYPERLINK("mailto:"&amp;VLOOKUP(L35,'CONCAT Codes'!$A$14:$G$26,5,FALSE)&amp;"?subject="&amp;_xlfn.CONCAT(C35," - APPLICANT for ",A35)&amp;"&amp;cc="&amp;'CONCAT Codes'!$A$32&amp;"&amp;body="&amp;D35&amp;"%0A%0APlease see my resume and bio for the above tour.","Click HERE to apply")</f>
        <v>Click HERE to apply</v>
      </c>
      <c r="L35" s="24" t="s">
        <v>159</v>
      </c>
    </row>
    <row r="36" spans="1:12" ht="54.65" customHeight="1">
      <c r="A36" s="1" t="s">
        <v>343</v>
      </c>
      <c r="B36" s="23" t="s">
        <v>158</v>
      </c>
      <c r="C36" s="23" t="s">
        <v>344</v>
      </c>
      <c r="D36" s="15" t="s">
        <v>345</v>
      </c>
      <c r="E36" s="24" t="s">
        <v>527</v>
      </c>
      <c r="F36" s="23" t="s">
        <v>16</v>
      </c>
      <c r="G36" s="23" t="s">
        <v>346</v>
      </c>
      <c r="H36" s="23" t="s">
        <v>146</v>
      </c>
      <c r="I36" s="3" t="s">
        <v>2</v>
      </c>
      <c r="J36" s="24" t="s">
        <v>3</v>
      </c>
      <c r="K36" s="62" t="str">
        <f>HYPERLINK("mailto:"&amp;VLOOKUP(L36,'CONCAT Codes'!$A$14:$G$26,5,FALSE)&amp;"?subject="&amp;_xlfn.CONCAT(C36," - APPLICANT for ",A36)&amp;"&amp;cc="&amp;'CONCAT Codes'!$A$32&amp;"&amp;body="&amp;D36&amp;"%0A%0APlease see my resume and bio for the above tour.","Click HERE to apply")</f>
        <v>Click HERE to apply</v>
      </c>
      <c r="L36" s="24" t="s">
        <v>159</v>
      </c>
    </row>
    <row r="37" spans="1:12" ht="54.65" customHeight="1">
      <c r="A37" s="1" t="s">
        <v>532</v>
      </c>
      <c r="B37" s="23" t="s">
        <v>158</v>
      </c>
      <c r="C37" s="23" t="s">
        <v>533</v>
      </c>
      <c r="D37" s="15" t="s">
        <v>534</v>
      </c>
      <c r="E37" s="24" t="s">
        <v>544</v>
      </c>
      <c r="F37" s="23" t="s">
        <v>25</v>
      </c>
      <c r="G37" s="23" t="s">
        <v>535</v>
      </c>
      <c r="H37" s="23" t="s">
        <v>146</v>
      </c>
      <c r="I37" s="3" t="s">
        <v>2</v>
      </c>
      <c r="J37" s="24" t="s">
        <v>3</v>
      </c>
      <c r="K37" s="62" t="str">
        <f>HYPERLINK("mailto:"&amp;VLOOKUP(L37,'CONCAT Codes'!$A$14:$G$26,5,FALSE)&amp;"?subject="&amp;_xlfn.CONCAT(C37," - APPLICANT for ",A37)&amp;"&amp;cc="&amp;'CONCAT Codes'!$A$32&amp;"&amp;body="&amp;D37&amp;"%0A%0APlease see my resume and bio for the above tour.","Click HERE to apply")</f>
        <v>Click HERE to apply</v>
      </c>
      <c r="L37" s="24" t="s">
        <v>210</v>
      </c>
    </row>
    <row r="38" spans="1:12" ht="54.65" customHeight="1">
      <c r="A38" s="1" t="s">
        <v>591</v>
      </c>
      <c r="B38" s="23" t="s">
        <v>158</v>
      </c>
      <c r="C38" s="23" t="s">
        <v>604</v>
      </c>
      <c r="D38" s="15" t="s">
        <v>592</v>
      </c>
      <c r="E38" s="24" t="s">
        <v>600</v>
      </c>
      <c r="F38" s="23" t="s">
        <v>1</v>
      </c>
      <c r="G38" s="23" t="s">
        <v>593</v>
      </c>
      <c r="H38" s="23" t="s">
        <v>146</v>
      </c>
      <c r="I38" s="3" t="s">
        <v>2</v>
      </c>
      <c r="J38" s="24" t="s">
        <v>3</v>
      </c>
      <c r="K38" s="62" t="str">
        <f>HYPERLINK("mailto:"&amp;VLOOKUP(L38,'CONCAT Codes'!$A$14:$G$26,5,FALSE)&amp;"?subject="&amp;_xlfn.CONCAT(C38," - APPLICANT for ",A38)&amp;"&amp;cc="&amp;'CONCAT Codes'!$A$32&amp;"&amp;body="&amp;D38&amp;"%0A%0APlease see my resume and bio for the above tour.","Click HERE to apply")</f>
        <v>Click HERE to apply</v>
      </c>
      <c r="L38" s="24" t="s">
        <v>210</v>
      </c>
    </row>
    <row r="39" spans="1:12" ht="54.65" customHeight="1">
      <c r="A39" s="71" t="s">
        <v>347</v>
      </c>
      <c r="B39" s="72" t="s">
        <v>158</v>
      </c>
      <c r="C39" s="72" t="s">
        <v>324</v>
      </c>
      <c r="D39" s="73" t="s">
        <v>547</v>
      </c>
      <c r="E39" s="74" t="s">
        <v>350</v>
      </c>
      <c r="F39" s="72" t="s">
        <v>25</v>
      </c>
      <c r="G39" s="72" t="s">
        <v>348</v>
      </c>
      <c r="H39" s="72" t="s">
        <v>149</v>
      </c>
      <c r="I39" s="75" t="s">
        <v>351</v>
      </c>
      <c r="J39" s="74" t="s">
        <v>3</v>
      </c>
      <c r="K39" s="76" t="str">
        <f>HYPERLINK("mailto:"&amp;VLOOKUP(L39,'CONCAT Codes'!$A$14:$G$26,5,FALSE)&amp;"?subject="&amp;_xlfn.CONCAT(C39," - APPLICANT for ",A39)&amp;"&amp;cc="&amp;'CONCAT Codes'!$A$32&amp;"&amp;body="&amp;D39&amp;"%0A%0APlease see my resume and bio for the above tour.","Click HERE to apply")</f>
        <v>Click HERE to apply</v>
      </c>
      <c r="L39" s="74" t="s">
        <v>210</v>
      </c>
    </row>
    <row r="40" spans="1:12" ht="54.65" customHeight="1">
      <c r="A40" s="1" t="s">
        <v>260</v>
      </c>
      <c r="B40" s="23" t="s">
        <v>33</v>
      </c>
      <c r="C40" s="23" t="s">
        <v>206</v>
      </c>
      <c r="D40" s="15" t="s">
        <v>261</v>
      </c>
      <c r="E40" s="24" t="s">
        <v>277</v>
      </c>
      <c r="F40" s="23" t="s">
        <v>1</v>
      </c>
      <c r="G40" s="23" t="s">
        <v>262</v>
      </c>
      <c r="H40" s="23" t="s">
        <v>149</v>
      </c>
      <c r="I40" s="3" t="s">
        <v>208</v>
      </c>
      <c r="J40" s="24" t="s">
        <v>3</v>
      </c>
      <c r="K40" s="62" t="str">
        <f>HYPERLINK("mailto:"&amp;VLOOKUP(L40,'CONCAT Codes'!$A$14:$G$26,5,FALSE)&amp;"?subject="&amp;_xlfn.CONCAT(C40," - APPLICANT for ",A40)&amp;"&amp;cc="&amp;'CONCAT Codes'!$A$32&amp;"&amp;body="&amp;D40&amp;"%0A%0APlease see my resume and bio for the above tour.","Click HERE to apply")</f>
        <v>Click HERE to apply</v>
      </c>
      <c r="L40" s="24" t="s">
        <v>181</v>
      </c>
    </row>
    <row r="41" spans="1:12" ht="54.65" customHeight="1">
      <c r="A41" s="1" t="s">
        <v>263</v>
      </c>
      <c r="B41" s="23" t="s">
        <v>33</v>
      </c>
      <c r="C41" s="23" t="s">
        <v>206</v>
      </c>
      <c r="D41" s="15" t="s">
        <v>264</v>
      </c>
      <c r="E41" s="24" t="s">
        <v>271</v>
      </c>
      <c r="F41" s="23" t="s">
        <v>1</v>
      </c>
      <c r="G41" s="23" t="s">
        <v>30</v>
      </c>
      <c r="H41" s="23" t="s">
        <v>207</v>
      </c>
      <c r="I41" s="3" t="s">
        <v>208</v>
      </c>
      <c r="J41" s="24" t="s">
        <v>3</v>
      </c>
      <c r="K41" s="62" t="str">
        <f>HYPERLINK("mailto:"&amp;VLOOKUP(L41,'CONCAT Codes'!$A$14:$G$26,5,FALSE)&amp;"?subject="&amp;_xlfn.CONCAT(C41," - APPLICANT for ",A41)&amp;"&amp;cc="&amp;'CONCAT Codes'!$A$32&amp;"&amp;body="&amp;D41&amp;"%0A%0APlease see my resume and bio for the above tour.","Click HERE to apply")</f>
        <v>Click HERE to apply</v>
      </c>
      <c r="L41" s="24" t="s">
        <v>181</v>
      </c>
    </row>
    <row r="42" spans="1:12" ht="54.65" customHeight="1">
      <c r="A42" s="1" t="s">
        <v>265</v>
      </c>
      <c r="B42" s="23" t="s">
        <v>33</v>
      </c>
      <c r="C42" s="23" t="s">
        <v>206</v>
      </c>
      <c r="D42" s="15" t="s">
        <v>276</v>
      </c>
      <c r="E42" s="24" t="s">
        <v>272</v>
      </c>
      <c r="F42" s="23" t="s">
        <v>1</v>
      </c>
      <c r="G42" s="23" t="s">
        <v>27</v>
      </c>
      <c r="H42" s="23" t="s">
        <v>207</v>
      </c>
      <c r="I42" s="3" t="s">
        <v>208</v>
      </c>
      <c r="J42" s="24" t="s">
        <v>3</v>
      </c>
      <c r="K42" s="62" t="str">
        <f>HYPERLINK("mailto:"&amp;VLOOKUP(L42,'CONCAT Codes'!$A$14:$G$26,5,FALSE)&amp;"?subject="&amp;_xlfn.CONCAT(C42," - APPLICANT for ",A42)&amp;"&amp;cc="&amp;'CONCAT Codes'!$A$32&amp;"&amp;body="&amp;D42&amp;"%0A%0APlease see my resume and bio for the above tour.","Click HERE to apply")</f>
        <v>Click HERE to apply</v>
      </c>
      <c r="L42" s="24" t="s">
        <v>181</v>
      </c>
    </row>
    <row r="43" spans="1:12" ht="54.65" customHeight="1">
      <c r="A43" s="1" t="s">
        <v>266</v>
      </c>
      <c r="B43" s="23" t="s">
        <v>33</v>
      </c>
      <c r="C43" s="23" t="s">
        <v>206</v>
      </c>
      <c r="D43" s="15" t="s">
        <v>267</v>
      </c>
      <c r="E43" s="24" t="s">
        <v>273</v>
      </c>
      <c r="F43" s="23" t="s">
        <v>1</v>
      </c>
      <c r="G43" s="23" t="s">
        <v>30</v>
      </c>
      <c r="H43" s="23" t="s">
        <v>207</v>
      </c>
      <c r="I43" s="3" t="s">
        <v>208</v>
      </c>
      <c r="J43" s="24" t="s">
        <v>3</v>
      </c>
      <c r="K43" s="62" t="str">
        <f>HYPERLINK("mailto:"&amp;VLOOKUP(L43,'CONCAT Codes'!$A$14:$G$26,5,FALSE)&amp;"?subject="&amp;_xlfn.CONCAT(C43," - APPLICANT for ",A43)&amp;"&amp;cc="&amp;'CONCAT Codes'!$A$32&amp;"&amp;body="&amp;D43&amp;"%0A%0APlease see my resume and bio for the above tour.","Click HERE to apply")</f>
        <v>Click HERE to apply</v>
      </c>
      <c r="L43" s="24" t="s">
        <v>181</v>
      </c>
    </row>
    <row r="44" spans="1:12" ht="54.65" customHeight="1">
      <c r="A44" s="1" t="s">
        <v>268</v>
      </c>
      <c r="B44" s="23" t="s">
        <v>33</v>
      </c>
      <c r="C44" s="23" t="s">
        <v>206</v>
      </c>
      <c r="D44" s="15" t="s">
        <v>269</v>
      </c>
      <c r="E44" s="24" t="s">
        <v>274</v>
      </c>
      <c r="F44" s="23" t="s">
        <v>1</v>
      </c>
      <c r="G44" s="23" t="s">
        <v>30</v>
      </c>
      <c r="H44" s="23" t="s">
        <v>207</v>
      </c>
      <c r="I44" s="3" t="s">
        <v>208</v>
      </c>
      <c r="J44" s="24" t="s">
        <v>3</v>
      </c>
      <c r="K44" s="62" t="str">
        <f>HYPERLINK("mailto:"&amp;VLOOKUP(L44,'CONCAT Codes'!$A$14:$G$26,5,FALSE)&amp;"?subject="&amp;_xlfn.CONCAT(C44," - APPLICANT for ",A44)&amp;"&amp;cc="&amp;'CONCAT Codes'!$A$32&amp;"&amp;body="&amp;D44&amp;"%0A%0APlease see my resume and bio for the above tour.","Click HERE to apply")</f>
        <v>Click HERE to apply</v>
      </c>
      <c r="L44" s="24" t="s">
        <v>181</v>
      </c>
    </row>
    <row r="45" spans="1:12" ht="54.65" customHeight="1">
      <c r="A45" s="1" t="s">
        <v>270</v>
      </c>
      <c r="B45" s="23" t="s">
        <v>33</v>
      </c>
      <c r="C45" s="23" t="s">
        <v>206</v>
      </c>
      <c r="D45" s="15" t="s">
        <v>250</v>
      </c>
      <c r="E45" s="24" t="s">
        <v>275</v>
      </c>
      <c r="F45" s="23" t="s">
        <v>1</v>
      </c>
      <c r="G45" s="23" t="s">
        <v>30</v>
      </c>
      <c r="H45" s="23" t="s">
        <v>207</v>
      </c>
      <c r="I45" s="3" t="s">
        <v>208</v>
      </c>
      <c r="J45" s="24" t="s">
        <v>3</v>
      </c>
      <c r="K45" s="62" t="str">
        <f>HYPERLINK("mailto:"&amp;VLOOKUP(L45,'CONCAT Codes'!$A$14:$G$26,5,FALSE)&amp;"?subject="&amp;_xlfn.CONCAT(C45," - APPLICANT for ",A45)&amp;"&amp;cc="&amp;'CONCAT Codes'!$A$32&amp;"&amp;body="&amp;D45&amp;"%0A%0APlease see my resume and bio for the above tour.","Click HERE to apply")</f>
        <v>Click HERE to apply</v>
      </c>
      <c r="L45" s="24" t="s">
        <v>181</v>
      </c>
    </row>
    <row r="46" spans="1:12" ht="54.65" customHeight="1">
      <c r="A46" s="1" t="s">
        <v>337</v>
      </c>
      <c r="B46" s="23" t="s">
        <v>338</v>
      </c>
      <c r="C46" s="23" t="s">
        <v>339</v>
      </c>
      <c r="D46" s="15" t="s">
        <v>340</v>
      </c>
      <c r="E46" s="24" t="s">
        <v>349</v>
      </c>
      <c r="F46" s="23" t="s">
        <v>16</v>
      </c>
      <c r="G46" s="23" t="s">
        <v>341</v>
      </c>
      <c r="H46" s="23" t="s">
        <v>342</v>
      </c>
      <c r="I46" s="3" t="s">
        <v>170</v>
      </c>
      <c r="J46" s="24" t="s">
        <v>3</v>
      </c>
      <c r="K46" s="62" t="str">
        <f>HYPERLINK("mailto:"&amp;VLOOKUP(L46,'CONCAT Codes'!$A$14:$G$26,5,FALSE)&amp;"?subject="&amp;_xlfn.CONCAT(C46," - APPLICANT for ",A46)&amp;"&amp;cc="&amp;'CONCAT Codes'!$A$32&amp;"&amp;body="&amp;D46&amp;"%0A%0APlease see my resume and bio for the above tour.","Click HERE to apply")</f>
        <v>Click HERE to apply</v>
      </c>
      <c r="L46" s="24" t="s">
        <v>63</v>
      </c>
    </row>
    <row r="47" spans="1:12" ht="54.65" customHeight="1">
      <c r="A47" s="1" t="s">
        <v>364</v>
      </c>
      <c r="B47" s="23" t="s">
        <v>10</v>
      </c>
      <c r="C47" s="23" t="s">
        <v>365</v>
      </c>
      <c r="D47" s="15" t="s">
        <v>366</v>
      </c>
      <c r="E47" s="24" t="s">
        <v>368</v>
      </c>
      <c r="F47" s="23" t="s">
        <v>25</v>
      </c>
      <c r="G47" s="23" t="s">
        <v>27</v>
      </c>
      <c r="H47" s="23" t="s">
        <v>367</v>
      </c>
      <c r="I47" s="3" t="s">
        <v>14</v>
      </c>
      <c r="J47" s="24" t="s">
        <v>3</v>
      </c>
      <c r="K47" s="62" t="str">
        <f>HYPERLINK("mailto:"&amp;VLOOKUP(L47,'CONCAT Codes'!$A$14:$G$26,5,FALSE)&amp;"?subject="&amp;_xlfn.CONCAT(C47," - APPLICANT for ",A47)&amp;"&amp;cc="&amp;'CONCAT Codes'!$A$32&amp;"&amp;body="&amp;D47&amp;"%0A%0APlease see my resume and bio for the above tour.","Click HERE to apply")</f>
        <v>Click HERE to apply</v>
      </c>
      <c r="L47" s="24" t="s">
        <v>46</v>
      </c>
    </row>
    <row r="48" spans="1:12" ht="54.65" customHeight="1">
      <c r="A48" s="1" t="s">
        <v>444</v>
      </c>
      <c r="B48" s="23" t="s">
        <v>6</v>
      </c>
      <c r="C48" s="23" t="s">
        <v>445</v>
      </c>
      <c r="D48" s="15" t="s">
        <v>446</v>
      </c>
      <c r="E48" s="24" t="s">
        <v>462</v>
      </c>
      <c r="F48" s="23" t="s">
        <v>1</v>
      </c>
      <c r="G48" s="23" t="s">
        <v>30</v>
      </c>
      <c r="H48" s="23" t="s">
        <v>447</v>
      </c>
      <c r="I48" s="3" t="s">
        <v>14</v>
      </c>
      <c r="J48" s="24" t="s">
        <v>3</v>
      </c>
      <c r="K48" s="62" t="str">
        <f>HYPERLINK("mailto:"&amp;VLOOKUP(L48,'CONCAT Codes'!$A$14:$G$26,5,FALSE)&amp;"?subject="&amp;_xlfn.CONCAT(C48," - APPLICANT for ",A48)&amp;"&amp;cc="&amp;'CONCAT Codes'!$A$32&amp;"&amp;body="&amp;D48&amp;"%0A%0APlease see my resume and bio for the above tour.","Click HERE to apply")</f>
        <v>Click HERE to apply</v>
      </c>
      <c r="L48" s="24" t="s">
        <v>49</v>
      </c>
    </row>
    <row r="49" spans="1:12" ht="54.65" customHeight="1">
      <c r="A49" s="1" t="s">
        <v>513</v>
      </c>
      <c r="B49" s="23" t="s">
        <v>10</v>
      </c>
      <c r="C49" s="23" t="s">
        <v>514</v>
      </c>
      <c r="D49" s="15" t="s">
        <v>515</v>
      </c>
      <c r="E49" s="24" t="s">
        <v>523</v>
      </c>
      <c r="F49" s="23" t="s">
        <v>25</v>
      </c>
      <c r="G49" s="23" t="s">
        <v>195</v>
      </c>
      <c r="H49" s="23" t="s">
        <v>367</v>
      </c>
      <c r="I49" s="3" t="s">
        <v>14</v>
      </c>
      <c r="J49" s="24" t="s">
        <v>3</v>
      </c>
      <c r="K49" s="62" t="str">
        <f>HYPERLINK("mailto:"&amp;VLOOKUP(L49,'CONCAT Codes'!$A$14:$G$26,5,FALSE)&amp;"?subject="&amp;_xlfn.CONCAT(C49," - APPLICANT for ",A49)&amp;"&amp;cc="&amp;'CONCAT Codes'!$A$32&amp;"&amp;body="&amp;D49&amp;"%0A%0APlease see my resume and bio for the above tour.","Click HERE to apply")</f>
        <v>Click HERE to apply</v>
      </c>
      <c r="L49" s="24" t="s">
        <v>46</v>
      </c>
    </row>
    <row r="50" spans="1:12" ht="167.15" customHeight="1">
      <c r="A50" s="1" t="s">
        <v>568</v>
      </c>
      <c r="B50" s="23" t="s">
        <v>10</v>
      </c>
      <c r="C50" s="23" t="s">
        <v>569</v>
      </c>
      <c r="D50" s="15" t="s">
        <v>570</v>
      </c>
      <c r="E50" s="24" t="s">
        <v>613</v>
      </c>
      <c r="F50" s="23" t="s">
        <v>1</v>
      </c>
      <c r="G50" s="23" t="s">
        <v>180</v>
      </c>
      <c r="H50" s="23" t="s">
        <v>367</v>
      </c>
      <c r="I50" s="3" t="s">
        <v>14</v>
      </c>
      <c r="J50" s="24" t="s">
        <v>3</v>
      </c>
      <c r="K50" s="62" t="str">
        <f>HYPERLINK("mailto:"&amp;VLOOKUP(L50,'CONCAT Codes'!$A$14:$G$26,5,FALSE)&amp;"?subject="&amp;_xlfn.CONCAT(C50," - APPLICANT for ",A50)&amp;"&amp;cc="&amp;'CONCAT Codes'!$A$32&amp;"&amp;body="&amp;D50&amp;"%0A%0APlease see my resume and bio for the above tour.","Click HERE to apply")</f>
        <v>Click HERE to apply</v>
      </c>
      <c r="L50" s="24" t="s">
        <v>46</v>
      </c>
    </row>
    <row r="51" spans="1:12" ht="54.65" customHeight="1">
      <c r="A51" s="1" t="s">
        <v>573</v>
      </c>
      <c r="B51" s="23" t="s">
        <v>10</v>
      </c>
      <c r="C51" s="23" t="s">
        <v>574</v>
      </c>
      <c r="D51" s="15" t="s">
        <v>575</v>
      </c>
      <c r="E51" s="24" t="s">
        <v>611</v>
      </c>
      <c r="F51" s="23" t="s">
        <v>25</v>
      </c>
      <c r="G51" s="23" t="s">
        <v>576</v>
      </c>
      <c r="H51" s="23" t="s">
        <v>367</v>
      </c>
      <c r="I51" s="3" t="s">
        <v>14</v>
      </c>
      <c r="J51" s="24" t="s">
        <v>3</v>
      </c>
      <c r="K51" s="62" t="str">
        <f>HYPERLINK("mailto:"&amp;VLOOKUP(L51,'CONCAT Codes'!$A$14:$G$26,5,FALSE)&amp;"?subject="&amp;_xlfn.CONCAT(C51," - APPLICANT for ",A51)&amp;"&amp;cc="&amp;'CONCAT Codes'!$A$32&amp;"&amp;body="&amp;D51&amp;"%0A%0APlease see my resume and bio for the above tour.","Click HERE to apply")</f>
        <v>Click HERE to apply</v>
      </c>
      <c r="L51" s="24" t="s">
        <v>159</v>
      </c>
    </row>
    <row r="52" spans="1:12" ht="54.65" customHeight="1">
      <c r="A52" s="1" t="s">
        <v>586</v>
      </c>
      <c r="B52" s="23" t="s">
        <v>10</v>
      </c>
      <c r="C52" s="23" t="s">
        <v>587</v>
      </c>
      <c r="D52" s="15" t="s">
        <v>588</v>
      </c>
      <c r="E52" s="24" t="s">
        <v>607</v>
      </c>
      <c r="F52" s="23" t="s">
        <v>1</v>
      </c>
      <c r="G52" s="23" t="s">
        <v>319</v>
      </c>
      <c r="H52" s="23" t="s">
        <v>367</v>
      </c>
      <c r="I52" s="3" t="s">
        <v>14</v>
      </c>
      <c r="J52" s="24" t="s">
        <v>3</v>
      </c>
      <c r="K52" s="62" t="str">
        <f>HYPERLINK("mailto:"&amp;VLOOKUP(L52,'CONCAT Codes'!$A$14:$G$26,5,FALSE)&amp;"?subject="&amp;_xlfn.CONCAT(C52," - APPLICANT for ",A52)&amp;"&amp;cc="&amp;'CONCAT Codes'!$A$32&amp;"&amp;body="&amp;D52&amp;"%0A%0APlease see my resume and bio for the above tour.","Click HERE to apply")</f>
        <v>Click HERE to apply</v>
      </c>
      <c r="L52" s="24" t="s">
        <v>46</v>
      </c>
    </row>
    <row r="53" spans="1:12" ht="85.5" customHeight="1">
      <c r="A53" s="1" t="s">
        <v>594</v>
      </c>
      <c r="B53" s="23" t="s">
        <v>37</v>
      </c>
      <c r="C53" s="23" t="s">
        <v>422</v>
      </c>
      <c r="D53" s="15" t="s">
        <v>595</v>
      </c>
      <c r="E53" s="24" t="s">
        <v>605</v>
      </c>
      <c r="F53" s="23" t="s">
        <v>25</v>
      </c>
      <c r="G53" s="23" t="s">
        <v>27</v>
      </c>
      <c r="H53" s="23" t="s">
        <v>149</v>
      </c>
      <c r="I53" s="3" t="s">
        <v>608</v>
      </c>
      <c r="J53" s="24" t="s">
        <v>3</v>
      </c>
      <c r="K53" s="62" t="str">
        <f>HYPERLINK("mailto:"&amp;VLOOKUP(L53,'CONCAT Codes'!$A$14:$G$26,5,FALSE)&amp;"?subject="&amp;_xlfn.CONCAT(C53," - APPLICANT for ",A53)&amp;"&amp;cc="&amp;'CONCAT Codes'!$A$32&amp;"&amp;body="&amp;D53&amp;"%0A%0APlease see my resume and bio for the above tour.","Click HERE to apply")</f>
        <v>Click HERE to apply</v>
      </c>
      <c r="L53" s="24" t="s">
        <v>49</v>
      </c>
    </row>
    <row r="54" spans="1:12" ht="54.65" customHeight="1">
      <c r="A54" s="1" t="s">
        <v>233</v>
      </c>
      <c r="B54" s="23" t="s">
        <v>33</v>
      </c>
      <c r="C54" s="23" t="s">
        <v>166</v>
      </c>
      <c r="D54" s="15" t="s">
        <v>171</v>
      </c>
      <c r="E54" s="24" t="s">
        <v>246</v>
      </c>
      <c r="F54" s="23" t="s">
        <v>1</v>
      </c>
      <c r="G54" s="23" t="s">
        <v>172</v>
      </c>
      <c r="H54" s="23" t="s">
        <v>167</v>
      </c>
      <c r="I54" s="3" t="s">
        <v>168</v>
      </c>
      <c r="J54" s="24" t="s">
        <v>3</v>
      </c>
      <c r="K54" s="62" t="str">
        <f>HYPERLINK("mailto:"&amp;VLOOKUP(L54,'CONCAT Codes'!$A$14:$G$26,5,FALSE)&amp;"?subject="&amp;_xlfn.CONCAT(C54," - APPLICANT for ",A54)&amp;"&amp;cc="&amp;'CONCAT Codes'!$A$32&amp;"&amp;body="&amp;D54&amp;"%0A%0APlease see my resume and bio for the above tour.","Click HERE to apply")</f>
        <v>Click HERE to apply</v>
      </c>
      <c r="L54" s="24" t="s">
        <v>181</v>
      </c>
    </row>
    <row r="55" spans="1:12" ht="54.65" customHeight="1">
      <c r="A55" s="1" t="s">
        <v>234</v>
      </c>
      <c r="B55" s="23" t="s">
        <v>33</v>
      </c>
      <c r="C55" s="23" t="s">
        <v>166</v>
      </c>
      <c r="D55" s="15" t="s">
        <v>245</v>
      </c>
      <c r="E55" s="24" t="s">
        <v>244</v>
      </c>
      <c r="F55" s="23" t="s">
        <v>1</v>
      </c>
      <c r="G55" s="23" t="s">
        <v>35</v>
      </c>
      <c r="H55" s="23" t="s">
        <v>167</v>
      </c>
      <c r="I55" s="3" t="s">
        <v>168</v>
      </c>
      <c r="J55" s="24" t="s">
        <v>3</v>
      </c>
      <c r="K55" s="62" t="str">
        <f>HYPERLINK("mailto:"&amp;VLOOKUP(L55,'CONCAT Codes'!$A$14:$G$26,5,FALSE)&amp;"?subject="&amp;_xlfn.CONCAT(C55," - APPLICANT for ",A55)&amp;"&amp;cc="&amp;'CONCAT Codes'!$A$32&amp;"&amp;body="&amp;D55&amp;"%0A%0APlease see my resume and bio for the above tour.","Click HERE to apply")</f>
        <v>Click HERE to apply</v>
      </c>
      <c r="L55" s="24" t="s">
        <v>181</v>
      </c>
    </row>
    <row r="56" spans="1:12" ht="54.65" customHeight="1">
      <c r="A56" s="1" t="s">
        <v>235</v>
      </c>
      <c r="B56" s="23" t="s">
        <v>33</v>
      </c>
      <c r="C56" s="23" t="s">
        <v>166</v>
      </c>
      <c r="D56" s="15" t="s">
        <v>171</v>
      </c>
      <c r="E56" s="24" t="s">
        <v>247</v>
      </c>
      <c r="F56" s="23" t="s">
        <v>1</v>
      </c>
      <c r="G56" s="23" t="s">
        <v>236</v>
      </c>
      <c r="H56" s="23" t="s">
        <v>167</v>
      </c>
      <c r="I56" s="3" t="s">
        <v>168</v>
      </c>
      <c r="J56" s="24" t="s">
        <v>3</v>
      </c>
      <c r="K56" s="62" t="str">
        <f>HYPERLINK("mailto:"&amp;VLOOKUP(L56,'CONCAT Codes'!$A$14:$G$26,5,FALSE)&amp;"?subject="&amp;_xlfn.CONCAT(C56," - APPLICANT for ",A56)&amp;"&amp;cc="&amp;'CONCAT Codes'!$A$32&amp;"&amp;body="&amp;D56&amp;"%0A%0APlease see my resume and bio for the above tour.","Click HERE to apply")</f>
        <v>Click HERE to apply</v>
      </c>
      <c r="L56" s="24" t="s">
        <v>181</v>
      </c>
    </row>
    <row r="57" spans="1:12" ht="92.25" customHeight="1">
      <c r="A57" s="1" t="s">
        <v>296</v>
      </c>
      <c r="B57" s="23" t="s">
        <v>33</v>
      </c>
      <c r="C57" s="23" t="s">
        <v>166</v>
      </c>
      <c r="D57" s="15" t="s">
        <v>297</v>
      </c>
      <c r="E57" s="24" t="s">
        <v>328</v>
      </c>
      <c r="F57" s="23" t="s">
        <v>1</v>
      </c>
      <c r="G57" s="23" t="s">
        <v>35</v>
      </c>
      <c r="H57" s="23" t="s">
        <v>298</v>
      </c>
      <c r="I57" s="3" t="s">
        <v>168</v>
      </c>
      <c r="J57" s="24" t="s">
        <v>3</v>
      </c>
      <c r="K57" s="62" t="str">
        <f>HYPERLINK("mailto:"&amp;VLOOKUP(L57,'CONCAT Codes'!$A$14:$G$26,5,FALSE)&amp;"?subject="&amp;_xlfn.CONCAT(C57," - APPLICANT for ",A57)&amp;"&amp;cc="&amp;'CONCAT Codes'!$A$32&amp;"&amp;body="&amp;D57&amp;"%0A%0APlease see my resume and bio for the above tour.","Click HERE to apply")</f>
        <v>Click HERE to apply</v>
      </c>
      <c r="L57" s="24" t="s">
        <v>181</v>
      </c>
    </row>
    <row r="58" spans="1:12" ht="54.65" customHeight="1">
      <c r="A58" s="1" t="s">
        <v>584</v>
      </c>
      <c r="B58" s="23" t="s">
        <v>33</v>
      </c>
      <c r="C58" s="23" t="s">
        <v>166</v>
      </c>
      <c r="D58" s="15" t="s">
        <v>171</v>
      </c>
      <c r="E58" s="24" t="s">
        <v>610</v>
      </c>
      <c r="F58" s="23" t="s">
        <v>1</v>
      </c>
      <c r="G58" s="23" t="s">
        <v>585</v>
      </c>
      <c r="H58" s="23" t="s">
        <v>167</v>
      </c>
      <c r="I58" s="3" t="s">
        <v>168</v>
      </c>
      <c r="J58" s="24" t="s">
        <v>3</v>
      </c>
      <c r="K58" s="62" t="str">
        <f>HYPERLINK("mailto:"&amp;VLOOKUP(L58,'CONCAT Codes'!$A$14:$G$26,5,FALSE)&amp;"?subject="&amp;_xlfn.CONCAT(C58," - APPLICANT for ",A58)&amp;"&amp;cc="&amp;'CONCAT Codes'!$A$32&amp;"&amp;body="&amp;D58&amp;"%0A%0APlease see my resume and bio for the above tour.","Click HERE to apply")</f>
        <v>Click HERE to apply</v>
      </c>
      <c r="L58" s="24" t="s">
        <v>181</v>
      </c>
    </row>
    <row r="59" spans="1:12" ht="54.65" customHeight="1">
      <c r="A59" s="1" t="s">
        <v>360</v>
      </c>
      <c r="B59" s="23" t="s">
        <v>33</v>
      </c>
      <c r="C59" s="23" t="s">
        <v>314</v>
      </c>
      <c r="D59" s="15" t="s">
        <v>361</v>
      </c>
      <c r="E59" s="24" t="s">
        <v>369</v>
      </c>
      <c r="F59" s="23" t="s">
        <v>1</v>
      </c>
      <c r="G59" s="23" t="s">
        <v>204</v>
      </c>
      <c r="H59" s="23" t="s">
        <v>362</v>
      </c>
      <c r="I59" s="3" t="s">
        <v>363</v>
      </c>
      <c r="J59" s="24" t="s">
        <v>3</v>
      </c>
      <c r="K59" s="62" t="str">
        <f>HYPERLINK("mailto:"&amp;VLOOKUP(L59,'CONCAT Codes'!$A$14:$G$26,5,FALSE)&amp;"?subject="&amp;_xlfn.CONCAT(C59," - APPLICANT for ",A59)&amp;"&amp;cc="&amp;'CONCAT Codes'!$A$32&amp;"&amp;body="&amp;D59&amp;"%0A%0APlease see my resume and bio for the above tour.","Click HERE to apply")</f>
        <v>Click HERE to apply</v>
      </c>
      <c r="L59" s="24" t="s">
        <v>181</v>
      </c>
    </row>
    <row r="60" spans="1:12" ht="54.65" customHeight="1">
      <c r="A60" s="78" t="s">
        <v>431</v>
      </c>
      <c r="B60" s="79" t="s">
        <v>33</v>
      </c>
      <c r="C60" s="79" t="s">
        <v>314</v>
      </c>
      <c r="D60" s="80" t="s">
        <v>432</v>
      </c>
      <c r="E60" s="81" t="s">
        <v>443</v>
      </c>
      <c r="F60" s="79" t="s">
        <v>1</v>
      </c>
      <c r="G60" s="79" t="s">
        <v>35</v>
      </c>
      <c r="H60" s="79" t="s">
        <v>433</v>
      </c>
      <c r="I60" s="82" t="s">
        <v>363</v>
      </c>
      <c r="J60" s="81" t="s">
        <v>3</v>
      </c>
      <c r="K60" s="76" t="str">
        <f>HYPERLINK("mailto:"&amp;VLOOKUP(L60,'CONCAT Codes'!$A$14:$G$26,5,FALSE)&amp;"?subject="&amp;_xlfn.CONCAT(C60," - APPLICANT for ",A60)&amp;"&amp;cc="&amp;'CONCAT Codes'!$A$32&amp;"&amp;body="&amp;D60&amp;"%0A%0APlease see my resume and bio for the above tour.","Click HERE to apply")</f>
        <v>Click HERE to apply</v>
      </c>
      <c r="L60" s="81" t="s">
        <v>181</v>
      </c>
    </row>
    <row r="61" spans="1:12" ht="89.25" customHeight="1">
      <c r="A61" s="1" t="s">
        <v>304</v>
      </c>
      <c r="B61" s="23" t="s">
        <v>33</v>
      </c>
      <c r="C61" s="23" t="s">
        <v>305</v>
      </c>
      <c r="D61" s="15" t="s">
        <v>306</v>
      </c>
      <c r="E61" s="24" t="s">
        <v>330</v>
      </c>
      <c r="F61" s="23" t="s">
        <v>1</v>
      </c>
      <c r="G61" s="23" t="s">
        <v>307</v>
      </c>
      <c r="H61" s="23" t="s">
        <v>308</v>
      </c>
      <c r="I61" s="3" t="s">
        <v>309</v>
      </c>
      <c r="J61" s="24" t="s">
        <v>3</v>
      </c>
      <c r="K61" s="62" t="str">
        <f>HYPERLINK("mailto:"&amp;VLOOKUP(L61,'CONCAT Codes'!$A$14:$G$26,5,FALSE)&amp;"?subject="&amp;_xlfn.CONCAT(C61," - APPLICANT for ",A61)&amp;"&amp;cc="&amp;'CONCAT Codes'!$A$32&amp;"&amp;body="&amp;D61&amp;"%0A%0APlease see my resume and bio for the above tour.","Click HERE to apply")</f>
        <v>Click HERE to apply</v>
      </c>
      <c r="L61" s="24" t="s">
        <v>181</v>
      </c>
    </row>
    <row r="62" spans="1:12" ht="54.65" customHeight="1">
      <c r="A62" s="1" t="s">
        <v>310</v>
      </c>
      <c r="B62" s="23" t="s">
        <v>33</v>
      </c>
      <c r="C62" s="23" t="s">
        <v>305</v>
      </c>
      <c r="D62" s="15" t="s">
        <v>311</v>
      </c>
      <c r="E62" s="24" t="s">
        <v>331</v>
      </c>
      <c r="F62" s="23" t="s">
        <v>1</v>
      </c>
      <c r="G62" s="23" t="s">
        <v>312</v>
      </c>
      <c r="H62" s="23" t="s">
        <v>308</v>
      </c>
      <c r="I62" s="3" t="s">
        <v>309</v>
      </c>
      <c r="J62" s="24" t="s">
        <v>3</v>
      </c>
      <c r="K62" s="62" t="str">
        <f>HYPERLINK("mailto:"&amp;VLOOKUP(L62,'CONCAT Codes'!$A$14:$G$26,5,FALSE)&amp;"?subject="&amp;_xlfn.CONCAT(C62," - APPLICANT for ",A62)&amp;"&amp;cc="&amp;'CONCAT Codes'!$A$32&amp;"&amp;body="&amp;D62&amp;"%0A%0APlease see my resume and bio for the above tour.","Click HERE to apply")</f>
        <v>Click HERE to apply</v>
      </c>
      <c r="L62" s="24" t="s">
        <v>181</v>
      </c>
    </row>
    <row r="63" spans="1:12" ht="54.65" customHeight="1">
      <c r="A63" s="1" t="s">
        <v>313</v>
      </c>
      <c r="B63" s="23" t="s">
        <v>33</v>
      </c>
      <c r="C63" s="23" t="s">
        <v>314</v>
      </c>
      <c r="D63" s="15" t="s">
        <v>315</v>
      </c>
      <c r="E63" s="24" t="s">
        <v>332</v>
      </c>
      <c r="F63" s="23" t="s">
        <v>1</v>
      </c>
      <c r="G63" s="23" t="s">
        <v>316</v>
      </c>
      <c r="H63" s="23" t="s">
        <v>308</v>
      </c>
      <c r="I63" s="3" t="s">
        <v>309</v>
      </c>
      <c r="J63" s="24" t="s">
        <v>3</v>
      </c>
      <c r="K63" s="62" t="str">
        <f>HYPERLINK("mailto:"&amp;VLOOKUP(L63,'CONCAT Codes'!$A$14:$G$26,5,FALSE)&amp;"?subject="&amp;_xlfn.CONCAT(C63," - APPLICANT for ",A63)&amp;"&amp;cc="&amp;'CONCAT Codes'!$A$32&amp;"&amp;body="&amp;D63&amp;"%0A%0APlease see my resume and bio for the above tour.","Click HERE to apply")</f>
        <v>Click HERE to apply</v>
      </c>
      <c r="L63" s="24" t="s">
        <v>181</v>
      </c>
    </row>
    <row r="64" spans="1:12" ht="54.65" customHeight="1">
      <c r="A64" s="1" t="s">
        <v>317</v>
      </c>
      <c r="B64" s="23" t="s">
        <v>33</v>
      </c>
      <c r="C64" s="23" t="s">
        <v>305</v>
      </c>
      <c r="D64" s="15" t="s">
        <v>318</v>
      </c>
      <c r="E64" s="24" t="s">
        <v>333</v>
      </c>
      <c r="F64" s="23" t="s">
        <v>1</v>
      </c>
      <c r="G64" s="23" t="s">
        <v>319</v>
      </c>
      <c r="H64" s="23" t="s">
        <v>308</v>
      </c>
      <c r="I64" s="3" t="s">
        <v>309</v>
      </c>
      <c r="J64" s="24" t="s">
        <v>3</v>
      </c>
      <c r="K64" s="62" t="str">
        <f>HYPERLINK("mailto:"&amp;VLOOKUP(L64,'CONCAT Codes'!$A$14:$G$26,5,FALSE)&amp;"?subject="&amp;_xlfn.CONCAT(C64," - APPLICANT for ",A64)&amp;"&amp;cc="&amp;'CONCAT Codes'!$A$32&amp;"&amp;body="&amp;D64&amp;"%0A%0APlease see my resume and bio for the above tour.","Click HERE to apply")</f>
        <v>Click HERE to apply</v>
      </c>
      <c r="L64" s="24" t="s">
        <v>181</v>
      </c>
    </row>
    <row r="65" spans="1:12" ht="54.65" customHeight="1">
      <c r="A65" s="1" t="s">
        <v>320</v>
      </c>
      <c r="B65" s="23" t="s">
        <v>33</v>
      </c>
      <c r="C65" s="23" t="s">
        <v>314</v>
      </c>
      <c r="D65" s="15" t="s">
        <v>321</v>
      </c>
      <c r="E65" s="24" t="s">
        <v>334</v>
      </c>
      <c r="F65" s="23" t="s">
        <v>1</v>
      </c>
      <c r="G65" s="23" t="s">
        <v>322</v>
      </c>
      <c r="H65" s="23" t="s">
        <v>308</v>
      </c>
      <c r="I65" s="3" t="s">
        <v>309</v>
      </c>
      <c r="J65" s="24" t="s">
        <v>3</v>
      </c>
      <c r="K65" s="62" t="str">
        <f>HYPERLINK("mailto:"&amp;VLOOKUP(L65,'CONCAT Codes'!$A$14:$G$26,5,FALSE)&amp;"?subject="&amp;_xlfn.CONCAT(C65," - APPLICANT for ",A65)&amp;"&amp;cc="&amp;'CONCAT Codes'!$A$32&amp;"&amp;body="&amp;D65&amp;"%0A%0APlease see my resume and bio for the above tour.","Click HERE to apply")</f>
        <v>Click HERE to apply</v>
      </c>
      <c r="L65" s="24" t="s">
        <v>181</v>
      </c>
    </row>
    <row r="66" spans="1:12" ht="54.65" customHeight="1">
      <c r="A66" s="1" t="s">
        <v>454</v>
      </c>
      <c r="B66" s="23" t="s">
        <v>0</v>
      </c>
      <c r="C66" s="23" t="s">
        <v>455</v>
      </c>
      <c r="D66" s="15" t="s">
        <v>456</v>
      </c>
      <c r="E66" s="24" t="s">
        <v>469</v>
      </c>
      <c r="F66" s="23" t="s">
        <v>25</v>
      </c>
      <c r="G66" s="23" t="s">
        <v>457</v>
      </c>
      <c r="H66" s="23" t="s">
        <v>458</v>
      </c>
      <c r="I66" s="3" t="s">
        <v>459</v>
      </c>
      <c r="J66" s="24" t="s">
        <v>3</v>
      </c>
      <c r="K66" s="62" t="str">
        <f>HYPERLINK("mailto:"&amp;VLOOKUP(L66,'CONCAT Codes'!$A$14:$G$26,5,FALSE)&amp;"?subject="&amp;_xlfn.CONCAT(C66," - APPLICANT for ",A66)&amp;"&amp;cc="&amp;'CONCAT Codes'!$A$32&amp;"&amp;body="&amp;D66&amp;"%0A%0APlease see my resume and bio for the above tour.","Click HERE to apply")</f>
        <v>Click HERE to apply</v>
      </c>
      <c r="L66" s="24" t="s">
        <v>48</v>
      </c>
    </row>
    <row r="67" spans="1:12" ht="54.65" customHeight="1">
      <c r="A67" s="1" t="s">
        <v>242</v>
      </c>
      <c r="B67" s="23" t="s">
        <v>33</v>
      </c>
      <c r="C67" s="23" t="s">
        <v>197</v>
      </c>
      <c r="D67" s="15" t="s">
        <v>243</v>
      </c>
      <c r="E67" s="24" t="s">
        <v>248</v>
      </c>
      <c r="F67" s="23" t="s">
        <v>1</v>
      </c>
      <c r="G67" s="23" t="s">
        <v>35</v>
      </c>
      <c r="H67" s="23" t="s">
        <v>198</v>
      </c>
      <c r="I67" s="3" t="s">
        <v>199</v>
      </c>
      <c r="J67" s="24" t="s">
        <v>3</v>
      </c>
      <c r="K67" s="62" t="str">
        <f>HYPERLINK("mailto:"&amp;VLOOKUP(L67,'CONCAT Codes'!$A$14:$G$26,5,FALSE)&amp;"?subject="&amp;_xlfn.CONCAT(C67," - APPLICANT for ",A67)&amp;"&amp;cc="&amp;'CONCAT Codes'!$A$32&amp;"&amp;body="&amp;D67&amp;"%0A%0APlease see my resume and bio for the above tour.","Click HERE to apply")</f>
        <v>Click HERE to apply</v>
      </c>
      <c r="L67" s="24" t="s">
        <v>181</v>
      </c>
    </row>
    <row r="68" spans="1:12" ht="54.65" customHeight="1">
      <c r="A68" s="1" t="s">
        <v>224</v>
      </c>
      <c r="B68" s="23" t="s">
        <v>6</v>
      </c>
      <c r="C68" s="23" t="s">
        <v>141</v>
      </c>
      <c r="D68" s="15" t="s">
        <v>147</v>
      </c>
      <c r="E68" s="24" t="s">
        <v>225</v>
      </c>
      <c r="F68" s="23" t="s">
        <v>25</v>
      </c>
      <c r="G68" s="23" t="s">
        <v>148</v>
      </c>
      <c r="H68" s="23" t="s">
        <v>142</v>
      </c>
      <c r="I68" s="3" t="s">
        <v>31</v>
      </c>
      <c r="J68" s="24" t="s">
        <v>3</v>
      </c>
      <c r="K68" s="62" t="str">
        <f>HYPERLINK("mailto:"&amp;VLOOKUP(L68,'CONCAT Codes'!$A$14:$G$26,5,FALSE)&amp;"?subject="&amp;_xlfn.CONCAT(C68," - APPLICANT for ",A68)&amp;"&amp;cc="&amp;'CONCAT Codes'!$A$32&amp;"&amp;body="&amp;D68&amp;"%0A%0APlease see my resume and bio for the above tour.","Click HERE to apply")</f>
        <v>Click HERE to apply</v>
      </c>
      <c r="L68" s="24" t="s">
        <v>49</v>
      </c>
    </row>
    <row r="69" spans="1:12" ht="54.65" customHeight="1">
      <c r="A69" s="1" t="s">
        <v>507</v>
      </c>
      <c r="B69" s="23" t="s">
        <v>6</v>
      </c>
      <c r="C69" s="23" t="s">
        <v>508</v>
      </c>
      <c r="D69" s="15" t="s">
        <v>509</v>
      </c>
      <c r="E69" s="24" t="s">
        <v>525</v>
      </c>
      <c r="F69" s="23" t="s">
        <v>25</v>
      </c>
      <c r="G69" s="23" t="s">
        <v>148</v>
      </c>
      <c r="H69" s="23" t="s">
        <v>510</v>
      </c>
      <c r="I69" s="3" t="s">
        <v>31</v>
      </c>
      <c r="J69" s="24" t="s">
        <v>3</v>
      </c>
      <c r="K69" s="62" t="str">
        <f>HYPERLINK("mailto:"&amp;VLOOKUP(L69,'CONCAT Codes'!$A$14:$G$26,5,FALSE)&amp;"?subject="&amp;_xlfn.CONCAT(C69," - APPLICANT for ",A69)&amp;"&amp;cc="&amp;'CONCAT Codes'!$A$32&amp;"&amp;body="&amp;D69&amp;"%0A%0APlease see my resume and bio for the above tour.","Click HERE to apply")</f>
        <v>Click HERE to apply</v>
      </c>
      <c r="L69" s="24" t="s">
        <v>49</v>
      </c>
    </row>
    <row r="70" spans="1:12" ht="54.65" customHeight="1">
      <c r="A70" s="1" t="s">
        <v>228</v>
      </c>
      <c r="B70" s="23" t="s">
        <v>6</v>
      </c>
      <c r="C70" s="23" t="s">
        <v>34</v>
      </c>
      <c r="D70" s="15" t="s">
        <v>229</v>
      </c>
      <c r="E70" s="24" t="s">
        <v>230</v>
      </c>
      <c r="F70" s="23" t="s">
        <v>25</v>
      </c>
      <c r="G70" s="23" t="s">
        <v>195</v>
      </c>
      <c r="H70" s="23" t="s">
        <v>12</v>
      </c>
      <c r="I70" s="3" t="s">
        <v>13</v>
      </c>
      <c r="J70" s="24" t="s">
        <v>3</v>
      </c>
      <c r="K70" s="62" t="str">
        <f>HYPERLINK("mailto:"&amp;VLOOKUP(L70,'CONCAT Codes'!$A$14:$G$26,5,FALSE)&amp;"?subject="&amp;_xlfn.CONCAT(C70," - APPLICANT for ",A70)&amp;"&amp;cc="&amp;'CONCAT Codes'!$A$32&amp;"&amp;body="&amp;D70&amp;"%0A%0APlease see my resume and bio for the above tour.","Click HERE to apply")</f>
        <v>Click HERE to apply</v>
      </c>
      <c r="L70" s="24" t="s">
        <v>49</v>
      </c>
    </row>
    <row r="71" spans="1:12" ht="54.65" customHeight="1">
      <c r="A71" s="1" t="s">
        <v>327</v>
      </c>
      <c r="B71" s="23" t="s">
        <v>6</v>
      </c>
      <c r="C71" s="23" t="s">
        <v>34</v>
      </c>
      <c r="D71" s="15" t="s">
        <v>221</v>
      </c>
      <c r="E71" s="24" t="s">
        <v>336</v>
      </c>
      <c r="F71" s="23" t="s">
        <v>1</v>
      </c>
      <c r="G71" s="23" t="s">
        <v>222</v>
      </c>
      <c r="H71" s="23" t="s">
        <v>12</v>
      </c>
      <c r="I71" s="3" t="s">
        <v>13</v>
      </c>
      <c r="J71" s="24" t="s">
        <v>3</v>
      </c>
      <c r="K71" s="62" t="str">
        <f>HYPERLINK("mailto:"&amp;VLOOKUP(L71,'CONCAT Codes'!$A$14:$G$26,5,FALSE)&amp;"?subject="&amp;_xlfn.CONCAT(C71," - APPLICANT for ",A71)&amp;"&amp;cc="&amp;'CONCAT Codes'!$A$32&amp;"&amp;body="&amp;D71&amp;"%0A%0APlease see my resume and bio for the above tour.","Click HERE to apply")</f>
        <v>Click HERE to apply</v>
      </c>
      <c r="L71" s="24" t="s">
        <v>49</v>
      </c>
    </row>
    <row r="72" spans="1:12" ht="89.25" customHeight="1">
      <c r="A72" s="1" t="s">
        <v>387</v>
      </c>
      <c r="B72" s="23" t="s">
        <v>33</v>
      </c>
      <c r="C72" s="23" t="s">
        <v>388</v>
      </c>
      <c r="D72" s="15" t="s">
        <v>209</v>
      </c>
      <c r="E72" s="24" t="s">
        <v>391</v>
      </c>
      <c r="F72" s="23" t="s">
        <v>1</v>
      </c>
      <c r="G72" s="23" t="s">
        <v>389</v>
      </c>
      <c r="H72" s="23" t="s">
        <v>390</v>
      </c>
      <c r="I72" s="3" t="s">
        <v>13</v>
      </c>
      <c r="J72" s="24" t="s">
        <v>3</v>
      </c>
      <c r="K72" s="62" t="str">
        <f>HYPERLINK("mailto:"&amp;VLOOKUP(L72,'CONCAT Codes'!$A$14:$G$26,5,FALSE)&amp;"?subject="&amp;_xlfn.CONCAT(C72," - APPLICANT for ",A72)&amp;"&amp;cc="&amp;'CONCAT Codes'!$A$32&amp;"&amp;body="&amp;D72&amp;"%0A%0APlease see my resume and bio for the above tour.","Click HERE to apply")</f>
        <v>Click HERE to apply</v>
      </c>
      <c r="L72" s="24" t="s">
        <v>181</v>
      </c>
    </row>
    <row r="73" spans="1:12" ht="54.65" customHeight="1">
      <c r="A73" s="1" t="s">
        <v>408</v>
      </c>
      <c r="B73" s="23" t="s">
        <v>0</v>
      </c>
      <c r="C73" s="23" t="s">
        <v>194</v>
      </c>
      <c r="D73" s="15" t="s">
        <v>175</v>
      </c>
      <c r="E73" s="24" t="s">
        <v>411</v>
      </c>
      <c r="F73" s="23" t="s">
        <v>25</v>
      </c>
      <c r="G73" s="23" t="s">
        <v>36</v>
      </c>
      <c r="H73" s="23" t="s">
        <v>289</v>
      </c>
      <c r="I73" s="3" t="s">
        <v>13</v>
      </c>
      <c r="J73" s="24" t="s">
        <v>3</v>
      </c>
      <c r="K73" s="62" t="str">
        <f>HYPERLINK("mailto:"&amp;VLOOKUP(L73,'CONCAT Codes'!$A$14:$G$26,5,FALSE)&amp;"?subject="&amp;_xlfn.CONCAT(C73," - APPLICANT for ",A73)&amp;"&amp;cc="&amp;'CONCAT Codes'!$A$32&amp;"&amp;body="&amp;D73&amp;"%0A%0APlease see my resume and bio for the above tour.","Click HERE to apply")</f>
        <v>Click HERE to apply</v>
      </c>
      <c r="L73" s="24" t="s">
        <v>182</v>
      </c>
    </row>
    <row r="74" spans="1:12" ht="54.65" customHeight="1">
      <c r="A74" s="1" t="s">
        <v>480</v>
      </c>
      <c r="B74" s="23" t="s">
        <v>33</v>
      </c>
      <c r="C74" s="23" t="s">
        <v>481</v>
      </c>
      <c r="D74" s="15" t="s">
        <v>482</v>
      </c>
      <c r="E74" s="24" t="s">
        <v>497</v>
      </c>
      <c r="F74" s="23" t="s">
        <v>1</v>
      </c>
      <c r="G74" s="23" t="s">
        <v>35</v>
      </c>
      <c r="H74" s="23" t="s">
        <v>483</v>
      </c>
      <c r="I74" s="3" t="s">
        <v>13</v>
      </c>
      <c r="J74" s="24" t="s">
        <v>3</v>
      </c>
      <c r="K74" s="62" t="str">
        <f>HYPERLINK("mailto:"&amp;VLOOKUP(L74,'CONCAT Codes'!$A$14:$G$26,5,FALSE)&amp;"?subject="&amp;_xlfn.CONCAT(C74," - APPLICANT for ",A74)&amp;"&amp;cc="&amp;'CONCAT Codes'!$A$32&amp;"&amp;body="&amp;D74&amp;"%0A%0APlease see my resume and bio for the above tour.","Click HERE to apply")</f>
        <v>Click HERE to apply</v>
      </c>
      <c r="L74" s="24" t="s">
        <v>181</v>
      </c>
    </row>
    <row r="75" spans="1:12" ht="54.65" customHeight="1">
      <c r="A75" s="1" t="s">
        <v>511</v>
      </c>
      <c r="B75" s="23" t="s">
        <v>33</v>
      </c>
      <c r="C75" s="23" t="s">
        <v>481</v>
      </c>
      <c r="D75" s="15" t="s">
        <v>311</v>
      </c>
      <c r="E75" s="24" t="s">
        <v>526</v>
      </c>
      <c r="F75" s="23" t="s">
        <v>1</v>
      </c>
      <c r="G75" s="23" t="s">
        <v>512</v>
      </c>
      <c r="H75" s="23" t="s">
        <v>483</v>
      </c>
      <c r="I75" s="3" t="s">
        <v>13</v>
      </c>
      <c r="J75" s="24" t="s">
        <v>3</v>
      </c>
      <c r="K75" s="62" t="str">
        <f>HYPERLINK("mailto:"&amp;VLOOKUP(L75,'CONCAT Codes'!$A$14:$G$26,5,FALSE)&amp;"?subject="&amp;_xlfn.CONCAT(C75," - APPLICANT for ",A75)&amp;"&amp;cc="&amp;'CONCAT Codes'!$A$32&amp;"&amp;body="&amp;D75&amp;"%0A%0APlease see my resume and bio for the above tour.","Click HERE to apply")</f>
        <v>Click HERE to apply</v>
      </c>
      <c r="L75" s="24" t="s">
        <v>181</v>
      </c>
    </row>
    <row r="76" spans="1:12" ht="54.65" customHeight="1">
      <c r="A76" s="1" t="s">
        <v>518</v>
      </c>
      <c r="B76" s="23" t="s">
        <v>33</v>
      </c>
      <c r="C76" s="23" t="s">
        <v>481</v>
      </c>
      <c r="D76" s="15" t="s">
        <v>519</v>
      </c>
      <c r="E76" s="24" t="s">
        <v>530</v>
      </c>
      <c r="F76" s="23" t="s">
        <v>1</v>
      </c>
      <c r="G76" s="23" t="s">
        <v>520</v>
      </c>
      <c r="H76" s="23" t="s">
        <v>483</v>
      </c>
      <c r="I76" s="3" t="s">
        <v>13</v>
      </c>
      <c r="J76" s="24" t="s">
        <v>3</v>
      </c>
      <c r="K76" s="62" t="str">
        <f>HYPERLINK("mailto:"&amp;VLOOKUP(L76,'CONCAT Codes'!$A$14:$G$26,5,FALSE)&amp;"?subject="&amp;_xlfn.CONCAT(C76," - APPLICANT for ",A76)&amp;"&amp;cc="&amp;'CONCAT Codes'!$A$32&amp;"&amp;body="&amp;D76&amp;"%0A%0APlease see my resume and bio for the above tour.","Click HERE to apply")</f>
        <v>Click HERE to apply</v>
      </c>
      <c r="L76" s="24" t="s">
        <v>181</v>
      </c>
    </row>
    <row r="77" spans="1:12" ht="54.65" customHeight="1">
      <c r="A77" s="1" t="s">
        <v>540</v>
      </c>
      <c r="B77" s="23" t="s">
        <v>471</v>
      </c>
      <c r="C77" s="23" t="s">
        <v>541</v>
      </c>
      <c r="D77" s="15" t="s">
        <v>542</v>
      </c>
      <c r="E77" s="24" t="s">
        <v>546</v>
      </c>
      <c r="F77" s="23" t="s">
        <v>25</v>
      </c>
      <c r="G77" s="23" t="s">
        <v>28</v>
      </c>
      <c r="H77" s="23" t="s">
        <v>543</v>
      </c>
      <c r="I77" s="3" t="s">
        <v>38</v>
      </c>
      <c r="J77" s="24" t="s">
        <v>3</v>
      </c>
      <c r="K77" s="62" t="str">
        <f>HYPERLINK("mailto:"&amp;VLOOKUP(L77,'CONCAT Codes'!$A$14:$G$26,5,FALSE)&amp;"?subject="&amp;_xlfn.CONCAT(C77," - APPLICANT for ",A77)&amp;"&amp;cc="&amp;'CONCAT Codes'!$A$32&amp;"&amp;body="&amp;D77&amp;"%0A%0APlease see my resume and bio for the above tour.","Click HERE to apply")</f>
        <v>Click HERE to apply</v>
      </c>
      <c r="L77" s="24" t="s">
        <v>182</v>
      </c>
    </row>
    <row r="78" spans="1:12" ht="54.65" customHeight="1">
      <c r="A78" s="1" t="s">
        <v>150</v>
      </c>
      <c r="B78" s="23" t="s">
        <v>151</v>
      </c>
      <c r="C78" s="23" t="s">
        <v>152</v>
      </c>
      <c r="D78" s="1" t="s">
        <v>153</v>
      </c>
      <c r="E78" s="23" t="s">
        <v>155</v>
      </c>
      <c r="F78" s="23" t="s">
        <v>16</v>
      </c>
      <c r="G78" s="23" t="s">
        <v>35</v>
      </c>
      <c r="H78" s="23" t="s">
        <v>154</v>
      </c>
      <c r="I78" s="3" t="s">
        <v>15</v>
      </c>
      <c r="J78" s="24" t="s">
        <v>3</v>
      </c>
      <c r="K78" s="62" t="str">
        <f>HYPERLINK("mailto:"&amp;VLOOKUP(L78,'CONCAT Codes'!$A$14:$G$26,5,FALSE)&amp;"?subject="&amp;_xlfn.CONCAT(C78," - APPLICANT for ",A78)&amp;"&amp;cc="&amp;'CONCAT Codes'!$A$32&amp;"&amp;body="&amp;D78&amp;"%0A%0APlease see my resume and bio for the above tour.","Click HERE to apply")</f>
        <v>Click HERE to apply</v>
      </c>
      <c r="L78" s="24" t="s">
        <v>63</v>
      </c>
    </row>
    <row r="79" spans="1:12" ht="85.5" customHeight="1">
      <c r="A79" s="1" t="s">
        <v>355</v>
      </c>
      <c r="B79" s="23" t="s">
        <v>151</v>
      </c>
      <c r="C79" s="23" t="s">
        <v>152</v>
      </c>
      <c r="D79" s="15" t="s">
        <v>356</v>
      </c>
      <c r="E79" s="24" t="s">
        <v>358</v>
      </c>
      <c r="F79" s="23" t="s">
        <v>16</v>
      </c>
      <c r="G79" s="23" t="s">
        <v>35</v>
      </c>
      <c r="H79" s="23" t="s">
        <v>154</v>
      </c>
      <c r="I79" s="3" t="s">
        <v>15</v>
      </c>
      <c r="J79" s="24" t="s">
        <v>3</v>
      </c>
      <c r="K79" s="62" t="str">
        <f>HYPERLINK("mailto:"&amp;VLOOKUP(L79,'CONCAT Codes'!$A$14:$G$26,5,FALSE)&amp;"?subject="&amp;_xlfn.CONCAT(C79," - APPLICANT for ",A79)&amp;"&amp;cc="&amp;'CONCAT Codes'!$A$32&amp;"&amp;body="&amp;D79&amp;"%0A%0APlease see my resume and bio for the above tour.","Click HERE to apply")</f>
        <v>Click HERE to apply</v>
      </c>
      <c r="L79" s="24" t="s">
        <v>63</v>
      </c>
    </row>
    <row r="80" spans="1:12" ht="132.75" customHeight="1">
      <c r="A80" s="1" t="s">
        <v>427</v>
      </c>
      <c r="B80" s="23" t="s">
        <v>37</v>
      </c>
      <c r="C80" s="23" t="s">
        <v>422</v>
      </c>
      <c r="D80" s="15" t="s">
        <v>428</v>
      </c>
      <c r="E80" s="24" t="s">
        <v>442</v>
      </c>
      <c r="F80" s="23" t="s">
        <v>25</v>
      </c>
      <c r="G80" s="23" t="s">
        <v>205</v>
      </c>
      <c r="H80" s="23" t="s">
        <v>399</v>
      </c>
      <c r="I80" s="3" t="s">
        <v>15</v>
      </c>
      <c r="J80" s="24" t="s">
        <v>3</v>
      </c>
      <c r="K80" s="62" t="str">
        <f>HYPERLINK("mailto:"&amp;VLOOKUP(L80,'CONCAT Codes'!$A$14:$G$26,5,FALSE)&amp;"?subject="&amp;_xlfn.CONCAT(C80," - APPLICANT for ",A80)&amp;"&amp;cc="&amp;'CONCAT Codes'!$A$32&amp;"&amp;body="&amp;D80&amp;"%0A%0APlease see my resume and bio for the above tour.","Click HERE to apply")</f>
        <v>Click HERE to apply</v>
      </c>
      <c r="L80" s="24" t="s">
        <v>49</v>
      </c>
    </row>
    <row r="81" spans="1:12" ht="54.65" customHeight="1">
      <c r="A81" s="1" t="s">
        <v>434</v>
      </c>
      <c r="B81" s="23" t="s">
        <v>37</v>
      </c>
      <c r="C81" s="23" t="s">
        <v>435</v>
      </c>
      <c r="D81" s="15" t="s">
        <v>436</v>
      </c>
      <c r="E81" s="24" t="s">
        <v>441</v>
      </c>
      <c r="F81" s="23" t="s">
        <v>1</v>
      </c>
      <c r="G81" s="23" t="s">
        <v>437</v>
      </c>
      <c r="H81" s="23" t="s">
        <v>399</v>
      </c>
      <c r="I81" s="3" t="s">
        <v>15</v>
      </c>
      <c r="J81" s="24" t="s">
        <v>3</v>
      </c>
      <c r="K81" s="62" t="str">
        <f>HYPERLINK("mailto:"&amp;VLOOKUP(L81,'CONCAT Codes'!$A$14:$G$26,5,FALSE)&amp;"?subject="&amp;_xlfn.CONCAT(C81," - APPLICANT for ",A81)&amp;"&amp;cc="&amp;'CONCAT Codes'!$A$32&amp;"&amp;body="&amp;D81&amp;"%0A%0APlease see my resume and bio for the above tour.","Click HERE to apply")</f>
        <v>Click HERE to apply</v>
      </c>
      <c r="L81" s="24" t="s">
        <v>49</v>
      </c>
    </row>
    <row r="82" spans="1:12" ht="86.25" customHeight="1">
      <c r="A82" s="1" t="s">
        <v>438</v>
      </c>
      <c r="B82" s="23" t="s">
        <v>37</v>
      </c>
      <c r="C82" s="23" t="s">
        <v>439</v>
      </c>
      <c r="D82" s="15" t="s">
        <v>440</v>
      </c>
      <c r="E82" s="24" t="s">
        <v>468</v>
      </c>
      <c r="F82" s="23" t="s">
        <v>25</v>
      </c>
      <c r="G82" s="23" t="s">
        <v>467</v>
      </c>
      <c r="H82" s="23" t="s">
        <v>399</v>
      </c>
      <c r="I82" s="3" t="s">
        <v>15</v>
      </c>
      <c r="J82" s="24" t="s">
        <v>3</v>
      </c>
      <c r="K82" s="62" t="str">
        <f>HYPERLINK("mailto:"&amp;VLOOKUP(L82,'CONCAT Codes'!$A$14:$G$26,5,FALSE)&amp;"?subject="&amp;_xlfn.CONCAT(C82," - APPLICANT for ",A82)&amp;"&amp;cc="&amp;'CONCAT Codes'!$A$32&amp;"&amp;body="&amp;D82&amp;"%0A%0APlease see my resume and bio for the above tour.","Click HERE to apply")</f>
        <v>Click HERE to apply</v>
      </c>
      <c r="L82" s="24" t="s">
        <v>49</v>
      </c>
    </row>
    <row r="83" spans="1:12" ht="54.65" customHeight="1">
      <c r="A83" s="1" t="s">
        <v>448</v>
      </c>
      <c r="B83" s="23" t="s">
        <v>37</v>
      </c>
      <c r="C83" s="23" t="s">
        <v>439</v>
      </c>
      <c r="D83" s="15" t="s">
        <v>449</v>
      </c>
      <c r="E83" s="24" t="s">
        <v>463</v>
      </c>
      <c r="F83" s="23" t="s">
        <v>25</v>
      </c>
      <c r="G83" s="23" t="s">
        <v>180</v>
      </c>
      <c r="H83" s="23" t="s">
        <v>399</v>
      </c>
      <c r="I83" s="3" t="s">
        <v>15</v>
      </c>
      <c r="J83" s="24" t="s">
        <v>3</v>
      </c>
      <c r="K83" s="62" t="str">
        <f>HYPERLINK("mailto:"&amp;VLOOKUP(L83,'CONCAT Codes'!$A$14:$G$26,5,FALSE)&amp;"?subject="&amp;_xlfn.CONCAT(C83," - APPLICANT for ",A83)&amp;"&amp;cc="&amp;'CONCAT Codes'!$A$32&amp;"&amp;body="&amp;D83&amp;"%0A%0APlease see my resume and bio for the above tour.","Click HERE to apply")</f>
        <v>Click HERE to apply</v>
      </c>
      <c r="L83" s="24" t="s">
        <v>49</v>
      </c>
    </row>
    <row r="84" spans="1:12" ht="54.65" customHeight="1">
      <c r="A84" s="1" t="s">
        <v>450</v>
      </c>
      <c r="B84" s="23" t="s">
        <v>37</v>
      </c>
      <c r="C84" s="23" t="s">
        <v>370</v>
      </c>
      <c r="D84" s="15" t="s">
        <v>451</v>
      </c>
      <c r="E84" s="24" t="s">
        <v>464</v>
      </c>
      <c r="F84" s="23" t="s">
        <v>25</v>
      </c>
      <c r="G84" s="23" t="s">
        <v>195</v>
      </c>
      <c r="H84" s="23" t="s">
        <v>149</v>
      </c>
      <c r="I84" s="3" t="s">
        <v>15</v>
      </c>
      <c r="J84" s="24" t="s">
        <v>3</v>
      </c>
      <c r="K84" s="62" t="str">
        <f>HYPERLINK("mailto:"&amp;VLOOKUP(L84,'CONCAT Codes'!$A$14:$G$26,5,FALSE)&amp;"?subject="&amp;_xlfn.CONCAT(C84," - APPLICANT for ",A84)&amp;"&amp;cc="&amp;'CONCAT Codes'!$A$32&amp;"&amp;body="&amp;D84&amp;"%0A%0APlease see my resume and bio for the above tour.","Click HERE to apply")</f>
        <v>Click HERE to apply</v>
      </c>
      <c r="L84" s="24" t="s">
        <v>49</v>
      </c>
    </row>
    <row r="85" spans="1:12" ht="54.65" customHeight="1">
      <c r="A85" s="1" t="s">
        <v>452</v>
      </c>
      <c r="B85" s="23" t="s">
        <v>37</v>
      </c>
      <c r="C85" s="23" t="s">
        <v>370</v>
      </c>
      <c r="D85" s="15" t="s">
        <v>453</v>
      </c>
      <c r="E85" s="24" t="s">
        <v>465</v>
      </c>
      <c r="F85" s="23" t="s">
        <v>25</v>
      </c>
      <c r="G85" s="23" t="s">
        <v>145</v>
      </c>
      <c r="H85" s="23" t="s">
        <v>149</v>
      </c>
      <c r="I85" s="3" t="s">
        <v>15</v>
      </c>
      <c r="J85" s="24" t="s">
        <v>3</v>
      </c>
      <c r="K85" s="62" t="str">
        <f>HYPERLINK("mailto:"&amp;VLOOKUP(L85,'CONCAT Codes'!$A$14:$G$26,5,FALSE)&amp;"?subject="&amp;_xlfn.CONCAT(C85," - APPLICANT for ",A85)&amp;"&amp;cc="&amp;'CONCAT Codes'!$A$32&amp;"&amp;body="&amp;D85&amp;"%0A%0APlease see my resume and bio for the above tour.","Click HERE to apply")</f>
        <v>Click HERE to apply</v>
      </c>
      <c r="L85" s="24" t="s">
        <v>49</v>
      </c>
    </row>
    <row r="86" spans="1:12" ht="54.65" customHeight="1">
      <c r="A86" s="1" t="s">
        <v>489</v>
      </c>
      <c r="B86" s="23" t="s">
        <v>151</v>
      </c>
      <c r="C86" s="23" t="s">
        <v>502</v>
      </c>
      <c r="D86" s="15" t="s">
        <v>495</v>
      </c>
      <c r="E86" s="24" t="s">
        <v>499</v>
      </c>
      <c r="F86" s="23" t="s">
        <v>25</v>
      </c>
      <c r="G86" s="23" t="s">
        <v>195</v>
      </c>
      <c r="H86" s="23" t="s">
        <v>154</v>
      </c>
      <c r="I86" s="3" t="s">
        <v>15</v>
      </c>
      <c r="J86" s="24" t="s">
        <v>3</v>
      </c>
      <c r="K86" s="62" t="str">
        <f>HYPERLINK("mailto:"&amp;VLOOKUP(L86,'CONCAT Codes'!$A$14:$G$26,5,FALSE)&amp;"?subject="&amp;_xlfn.CONCAT(C86," - APPLICANT for ",A86)&amp;"&amp;cc="&amp;'CONCAT Codes'!$A$32&amp;"&amp;body="&amp;D86&amp;"%0A%0APlease see my resume and bio for the above tour.","Click HERE to apply")</f>
        <v>Click HERE to apply</v>
      </c>
      <c r="L86" s="24" t="s">
        <v>210</v>
      </c>
    </row>
    <row r="87" spans="1:12" ht="54.65" customHeight="1">
      <c r="A87" s="1" t="s">
        <v>516</v>
      </c>
      <c r="B87" s="23" t="s">
        <v>37</v>
      </c>
      <c r="C87" s="23" t="s">
        <v>412</v>
      </c>
      <c r="D87" s="15" t="s">
        <v>517</v>
      </c>
      <c r="E87" s="24" t="s">
        <v>529</v>
      </c>
      <c r="F87" s="23" t="s">
        <v>25</v>
      </c>
      <c r="G87" s="23" t="s">
        <v>195</v>
      </c>
      <c r="H87" s="23" t="s">
        <v>399</v>
      </c>
      <c r="I87" s="3" t="s">
        <v>15</v>
      </c>
      <c r="J87" s="24" t="s">
        <v>3</v>
      </c>
      <c r="K87" s="62" t="str">
        <f>HYPERLINK("mailto:"&amp;VLOOKUP(L87,'CONCAT Codes'!$A$14:$G$26,5,FALSE)&amp;"?subject="&amp;_xlfn.CONCAT(C87," - APPLICANT for ",A87)&amp;"&amp;cc="&amp;'CONCAT Codes'!$A$32&amp;"&amp;body="&amp;D87&amp;"%0A%0APlease see my resume and bio for the above tour.","Click HERE to apply")</f>
        <v>Click HERE to apply</v>
      </c>
      <c r="L87" s="24" t="s">
        <v>49</v>
      </c>
    </row>
    <row r="88" spans="1:12" ht="54.65" customHeight="1">
      <c r="A88" s="1" t="s">
        <v>548</v>
      </c>
      <c r="B88" s="23" t="s">
        <v>151</v>
      </c>
      <c r="C88" s="23" t="s">
        <v>152</v>
      </c>
      <c r="D88" s="15" t="s">
        <v>549</v>
      </c>
      <c r="E88" s="24" t="s">
        <v>562</v>
      </c>
      <c r="F88" s="23" t="s">
        <v>25</v>
      </c>
      <c r="G88" s="23" t="s">
        <v>35</v>
      </c>
      <c r="H88" s="23" t="s">
        <v>154</v>
      </c>
      <c r="I88" s="3" t="s">
        <v>15</v>
      </c>
      <c r="J88" s="24" t="s">
        <v>3</v>
      </c>
      <c r="K88" s="62" t="str">
        <f>HYPERLINK("mailto:"&amp;VLOOKUP(L88,'CONCAT Codes'!$A$14:$G$26,5,FALSE)&amp;"?subject="&amp;_xlfn.CONCAT(C88," - APPLICANT for ",A88)&amp;"&amp;cc="&amp;'CONCAT Codes'!$A$32&amp;"&amp;body="&amp;D88&amp;"%0A%0APlease see my resume and bio for the above tour.","Click HERE to apply")</f>
        <v>Click HERE to apply</v>
      </c>
      <c r="L88" s="24" t="s">
        <v>63</v>
      </c>
    </row>
    <row r="89" spans="1:12" ht="54.65" customHeight="1">
      <c r="A89" s="1" t="s">
        <v>536</v>
      </c>
      <c r="B89" s="23" t="s">
        <v>0</v>
      </c>
      <c r="C89" s="23" t="s">
        <v>537</v>
      </c>
      <c r="D89" s="15" t="s">
        <v>456</v>
      </c>
      <c r="E89" s="24" t="s">
        <v>545</v>
      </c>
      <c r="F89" s="23" t="s">
        <v>1</v>
      </c>
      <c r="G89" s="23" t="s">
        <v>36</v>
      </c>
      <c r="H89" s="23" t="s">
        <v>538</v>
      </c>
      <c r="I89" s="3"/>
      <c r="J89" s="24" t="s">
        <v>539</v>
      </c>
      <c r="K89" s="62" t="str">
        <f>HYPERLINK("mailto:"&amp;VLOOKUP(L89,'CONCAT Codes'!$A$14:$G$26,5,FALSE)&amp;"?subject="&amp;_xlfn.CONCAT(C89," - APPLICANT for ",A89)&amp;"&amp;cc="&amp;'CONCAT Codes'!$A$32&amp;"&amp;body="&amp;D89&amp;"%0A%0APlease see my resume and bio for the above tour.","Click HERE to apply")</f>
        <v>Click HERE to apply</v>
      </c>
      <c r="L89" s="24" t="s">
        <v>48</v>
      </c>
    </row>
    <row r="90" spans="1:12" ht="54.65" customHeight="1">
      <c r="A90" s="1" t="s">
        <v>299</v>
      </c>
      <c r="B90" s="23" t="s">
        <v>294</v>
      </c>
      <c r="C90" s="23" t="s">
        <v>295</v>
      </c>
      <c r="D90" s="15" t="s">
        <v>300</v>
      </c>
      <c r="E90" s="24" t="s">
        <v>329</v>
      </c>
      <c r="F90" s="23" t="s">
        <v>1</v>
      </c>
      <c r="G90" s="23" t="s">
        <v>301</v>
      </c>
      <c r="H90" s="23" t="s">
        <v>4</v>
      </c>
      <c r="I90" s="3"/>
      <c r="J90" s="24" t="s">
        <v>5</v>
      </c>
      <c r="K90" s="62" t="str">
        <f>HYPERLINK("mailto:"&amp;VLOOKUP(L90,'CONCAT Codes'!$A$14:$G$26,5,FALSE)&amp;"?subject="&amp;_xlfn.CONCAT(C90," - APPLICANT for ",A90)&amp;"&amp;cc="&amp;'CONCAT Codes'!$A$32&amp;"&amp;body="&amp;D90&amp;"%0A%0APlease see my resume and bio for the above tour.","Click HERE to apply")</f>
        <v>Click HERE to apply</v>
      </c>
      <c r="L90" s="24" t="s">
        <v>47</v>
      </c>
    </row>
    <row r="91" spans="1:12" ht="54.65" customHeight="1">
      <c r="A91" s="1" t="s">
        <v>212</v>
      </c>
      <c r="B91" s="23" t="s">
        <v>213</v>
      </c>
      <c r="C91" s="23" t="s">
        <v>214</v>
      </c>
      <c r="D91" s="15" t="s">
        <v>215</v>
      </c>
      <c r="E91" s="24" t="s">
        <v>561</v>
      </c>
      <c r="F91" s="23" t="s">
        <v>16</v>
      </c>
      <c r="G91" s="23" t="s">
        <v>36</v>
      </c>
      <c r="H91" s="23" t="s">
        <v>227</v>
      </c>
      <c r="I91" s="3"/>
      <c r="J91" s="24" t="s">
        <v>216</v>
      </c>
      <c r="K91" s="62" t="str">
        <f>HYPERLINK("mailto:"&amp;VLOOKUP(L91,'CONCAT Codes'!$A$14:$G$26,5,FALSE)&amp;"?subject="&amp;_xlfn.CONCAT(C91," - APPLICANT for ",A91)&amp;"&amp;cc="&amp;'CONCAT Codes'!$A$32&amp;"&amp;body="&amp;D91&amp;"%0A%0APlease see my resume and bio for the above tour.","Click HERE to apply")</f>
        <v>Click HERE to apply</v>
      </c>
      <c r="L91" s="24" t="s">
        <v>63</v>
      </c>
    </row>
    <row r="92" spans="1:12" ht="54.65" customHeight="1">
      <c r="A92" s="1" t="s">
        <v>372</v>
      </c>
      <c r="B92" s="23" t="s">
        <v>6</v>
      </c>
      <c r="C92" s="23" t="s">
        <v>373</v>
      </c>
      <c r="D92" s="15" t="s">
        <v>374</v>
      </c>
      <c r="E92" s="24" t="s">
        <v>380</v>
      </c>
      <c r="F92" s="23" t="s">
        <v>1</v>
      </c>
      <c r="G92" s="23" t="s">
        <v>375</v>
      </c>
      <c r="H92" s="23" t="s">
        <v>4</v>
      </c>
      <c r="I92" s="3"/>
      <c r="J92" s="24" t="s">
        <v>5</v>
      </c>
      <c r="K92" s="62" t="str">
        <f>HYPERLINK("mailto:"&amp;VLOOKUP(L92,'CONCAT Codes'!$A$14:$G$26,5,FALSE)&amp;"?subject="&amp;_xlfn.CONCAT(C92," - APPLICANT for ",A92)&amp;"&amp;cc="&amp;'CONCAT Codes'!$A$32&amp;"&amp;body="&amp;D92&amp;"%0A%0APlease see my resume and bio for the above tour.","Click HERE to apply")</f>
        <v>Click HERE to apply</v>
      </c>
      <c r="L92" s="24" t="s">
        <v>47</v>
      </c>
    </row>
    <row r="93" spans="1:12" ht="54.65" customHeight="1">
      <c r="A93" s="1" t="s">
        <v>377</v>
      </c>
      <c r="B93" s="23" t="s">
        <v>6</v>
      </c>
      <c r="C93" s="23" t="s">
        <v>373</v>
      </c>
      <c r="D93" s="15" t="s">
        <v>378</v>
      </c>
      <c r="E93" s="24" t="s">
        <v>382</v>
      </c>
      <c r="F93" s="23" t="s">
        <v>1</v>
      </c>
      <c r="G93" s="23" t="s">
        <v>303</v>
      </c>
      <c r="H93" s="23" t="s">
        <v>4</v>
      </c>
      <c r="I93" s="3"/>
      <c r="J93" s="24" t="s">
        <v>5</v>
      </c>
      <c r="K93" s="62" t="str">
        <f>HYPERLINK("mailto:"&amp;VLOOKUP(L93,'CONCAT Codes'!$A$14:$G$26,5,FALSE)&amp;"?subject="&amp;_xlfn.CONCAT(C93," - APPLICANT for ",A93)&amp;"&amp;cc="&amp;'CONCAT Codes'!$A$32&amp;"&amp;body="&amp;D93&amp;"%0A%0APlease see my resume and bio for the above tour.","Click HERE to apply")</f>
        <v>Click HERE to apply</v>
      </c>
      <c r="L93" s="24" t="s">
        <v>47</v>
      </c>
    </row>
    <row r="94" spans="1:12" ht="54.65" customHeight="1">
      <c r="A94" s="1" t="s">
        <v>490</v>
      </c>
      <c r="B94" s="23" t="s">
        <v>294</v>
      </c>
      <c r="C94" s="23" t="s">
        <v>491</v>
      </c>
      <c r="D94" s="15" t="s">
        <v>503</v>
      </c>
      <c r="E94" s="24" t="s">
        <v>500</v>
      </c>
      <c r="F94" s="23" t="s">
        <v>1</v>
      </c>
      <c r="G94" s="23" t="s">
        <v>492</v>
      </c>
      <c r="H94" s="23" t="s">
        <v>4</v>
      </c>
      <c r="I94" s="3"/>
      <c r="J94" s="24" t="s">
        <v>5</v>
      </c>
      <c r="K94" s="62" t="str">
        <f>HYPERLINK("mailto:"&amp;VLOOKUP(L94,'CONCAT Codes'!$A$14:$G$26,5,FALSE)&amp;"?subject="&amp;_xlfn.CONCAT(C94," - APPLICANT for ",A94)&amp;"&amp;cc="&amp;'CONCAT Codes'!$A$32&amp;"&amp;body="&amp;D94&amp;"%0A%0APlease see my resume and bio for the above tour.","Click HERE to apply")</f>
        <v>Click HERE to apply</v>
      </c>
      <c r="L94" s="24" t="s">
        <v>47</v>
      </c>
    </row>
    <row r="95" spans="1:12" ht="54.65" customHeight="1">
      <c r="A95" s="1" t="s">
        <v>493</v>
      </c>
      <c r="B95" s="23" t="s">
        <v>294</v>
      </c>
      <c r="C95" s="23" t="s">
        <v>491</v>
      </c>
      <c r="D95" s="15" t="s">
        <v>504</v>
      </c>
      <c r="E95" s="24" t="s">
        <v>501</v>
      </c>
      <c r="F95" s="23" t="s">
        <v>1</v>
      </c>
      <c r="G95" s="23" t="s">
        <v>494</v>
      </c>
      <c r="H95" s="23" t="s">
        <v>4</v>
      </c>
      <c r="I95" s="3"/>
      <c r="J95" s="24" t="s">
        <v>5</v>
      </c>
      <c r="K95" s="62" t="str">
        <f>HYPERLINK("mailto:"&amp;VLOOKUP(L95,'CONCAT Codes'!$A$14:$G$26,5,FALSE)&amp;"?subject="&amp;_xlfn.CONCAT(C95," - APPLICANT for ",A95)&amp;"&amp;cc="&amp;'CONCAT Codes'!$A$32&amp;"&amp;body="&amp;D95&amp;"%0A%0APlease see my resume and bio for the above tour.","Click HERE to apply")</f>
        <v>Click HERE to apply</v>
      </c>
      <c r="L95" s="24" t="s">
        <v>47</v>
      </c>
    </row>
    <row r="96" spans="1:12" ht="106.5" customHeight="1">
      <c r="A96" s="1" t="s">
        <v>559</v>
      </c>
      <c r="B96" s="23" t="s">
        <v>294</v>
      </c>
      <c r="C96" s="23" t="s">
        <v>491</v>
      </c>
      <c r="D96" s="15" t="s">
        <v>560</v>
      </c>
      <c r="E96" s="24" t="s">
        <v>567</v>
      </c>
      <c r="F96" s="23" t="s">
        <v>1</v>
      </c>
      <c r="G96" s="23" t="s">
        <v>375</v>
      </c>
      <c r="H96" s="23" t="s">
        <v>4</v>
      </c>
      <c r="I96" s="3"/>
      <c r="J96" s="24" t="s">
        <v>5</v>
      </c>
      <c r="K96" s="62" t="str">
        <f>HYPERLINK("mailto:"&amp;VLOOKUP(L96,'CONCAT Codes'!$A$14:$G$26,5,FALSE)&amp;"?subject="&amp;_xlfn.CONCAT(C96," - APPLICANT for ",A96)&amp;"&amp;cc="&amp;'CONCAT Codes'!$A$32&amp;"&amp;body="&amp;D96&amp;"%0A%0APlease see my resume and bio for the above tour.","Click HERE to apply")</f>
        <v>Click HERE to apply</v>
      </c>
      <c r="L96" s="24" t="s">
        <v>47</v>
      </c>
    </row>
    <row r="97" spans="1:12" ht="106.5" customHeight="1">
      <c r="A97" s="1" t="s">
        <v>577</v>
      </c>
      <c r="B97" s="23" t="s">
        <v>338</v>
      </c>
      <c r="C97" s="23" t="s">
        <v>578</v>
      </c>
      <c r="D97" s="15" t="s">
        <v>579</v>
      </c>
      <c r="E97" s="24" t="s">
        <v>609</v>
      </c>
      <c r="F97" s="23" t="s">
        <v>16</v>
      </c>
      <c r="G97" s="23" t="s">
        <v>580</v>
      </c>
      <c r="H97" s="23" t="s">
        <v>581</v>
      </c>
      <c r="I97" s="3"/>
      <c r="J97" s="24" t="s">
        <v>582</v>
      </c>
      <c r="K97" s="62" t="str">
        <f>HYPERLINK("mailto:"&amp;VLOOKUP(L97,'CONCAT Codes'!$A$14:$G$26,5,FALSE)&amp;"?subject="&amp;_xlfn.CONCAT(C97," - APPLICANT for ",A97)&amp;"&amp;cc="&amp;'CONCAT Codes'!$A$32&amp;"&amp;body="&amp;D97&amp;"%0A%0APlease see my resume and bio for the above tour.","Click HERE to apply")</f>
        <v>Click HERE to apply</v>
      </c>
      <c r="L97" s="24" t="s">
        <v>63</v>
      </c>
    </row>
  </sheetData>
  <autoFilter ref="A1:L82" xr:uid="{00000000-0001-0000-0000-000000000000}">
    <sortState xmlns:xlrd2="http://schemas.microsoft.com/office/spreadsheetml/2017/richdata2" ref="A2:L97">
      <sortCondition ref="I1:I82"/>
    </sortState>
  </autoFilter>
  <sortState xmlns:xlrd2="http://schemas.microsoft.com/office/spreadsheetml/2017/richdata2" ref="A2:M5">
    <sortCondition ref="M2:M5"/>
    <sortCondition ref="B2:B5"/>
    <sortCondition ref="C2:C5"/>
  </sortState>
  <conditionalFormatting sqref="A1:A1048576">
    <cfRule type="duplicateValues" dxfId="32" priority="1"/>
  </conditionalFormatting>
  <conditionalFormatting sqref="K1:K1048576">
    <cfRule type="containsText" dxfId="31" priority="6" operator="containsText" text="Click HERE to apply">
      <formula>NOT(ISERROR(SEARCH("Click HERE to apply",K1)))</formula>
    </cfRule>
  </conditionalFormatting>
  <pageMargins left="0.25" right="0.25" top="0.75" bottom="0.75" header="0.3" footer="0.3"/>
  <pageSetup scale="61" fitToHeight="0" orientation="landscape" horizontalDpi="1200" verticalDpi="1200" r:id="rId1"/>
  <headerFooter>
    <oddHeader>&amp;L&amp;D&amp;C&amp;"-,Bold"&amp;22PFI Available Tours&amp;"-,Regular"&amp;14
Positions are reviewed weekly and the website is updated as needed.  &amp;R&amp;P of &amp;N</oddHeader>
    <oddFooter>&amp;C&amp;"-,Bold Italic"&amp;12If you are interested in a position, click on the link or
email your resume and bio with the position you are interested in.&amp;"-,Regular"&amp;11
Email:  dfas.indianapolis-in.zh.mbx.pfi@mail.mil
Website: https://www.dfas.mil/pfi</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BFB39-075C-4F6B-9827-2D18833EDED2}">
  <dimension ref="A1:M64"/>
  <sheetViews>
    <sheetView zoomScale="90" zoomScaleNormal="90" workbookViewId="0">
      <selection activeCell="C4" sqref="C4"/>
    </sheetView>
  </sheetViews>
  <sheetFormatPr defaultRowHeight="56.5" customHeight="1"/>
  <cols>
    <col min="1" max="1" width="12.453125" customWidth="1"/>
    <col min="2" max="2" width="27.1796875" customWidth="1"/>
    <col min="3" max="3" width="28.1796875" customWidth="1"/>
    <col min="4" max="4" width="21.54296875" customWidth="1"/>
    <col min="5" max="5" width="52.453125" customWidth="1"/>
    <col min="6" max="6" width="9.81640625" customWidth="1"/>
    <col min="7" max="7" width="13.1796875" customWidth="1"/>
    <col min="8" max="8" width="12.81640625" customWidth="1"/>
    <col min="10" max="10" width="11.81640625" customWidth="1"/>
    <col min="11" max="11" width="18.1796875" customWidth="1"/>
    <col min="12" max="12" width="20.54296875" customWidth="1"/>
    <col min="13" max="13" width="40.81640625" customWidth="1"/>
  </cols>
  <sheetData>
    <row r="1" spans="1:13" s="8" customFormat="1" ht="56.5" customHeight="1">
      <c r="A1" s="6" t="s">
        <v>21</v>
      </c>
      <c r="B1" s="7" t="s">
        <v>22</v>
      </c>
      <c r="C1" s="7" t="s">
        <v>23</v>
      </c>
      <c r="D1" s="6" t="s">
        <v>24</v>
      </c>
      <c r="E1" s="6" t="s">
        <v>20</v>
      </c>
      <c r="F1" s="7" t="s">
        <v>17</v>
      </c>
      <c r="G1" s="7" t="s">
        <v>18</v>
      </c>
      <c r="H1" s="7" t="s">
        <v>19</v>
      </c>
      <c r="I1" s="6" t="s">
        <v>40</v>
      </c>
      <c r="J1" s="7" t="s">
        <v>41</v>
      </c>
      <c r="K1" s="5" t="s">
        <v>26</v>
      </c>
      <c r="L1" s="7" t="s">
        <v>43</v>
      </c>
    </row>
    <row r="2" spans="1:13" s="25" customFormat="1" ht="54.65" customHeight="1">
      <c r="A2" s="1"/>
      <c r="B2" s="23"/>
      <c r="C2" s="23"/>
      <c r="D2" s="15"/>
      <c r="E2" s="24"/>
      <c r="F2" s="23"/>
      <c r="G2" s="23"/>
      <c r="H2" s="23"/>
      <c r="I2" s="3"/>
      <c r="J2" s="24"/>
      <c r="K2" s="62"/>
      <c r="L2" s="24"/>
    </row>
    <row r="3" spans="1:13" s="25" customFormat="1" ht="54.65" customHeight="1">
      <c r="A3" s="1"/>
      <c r="B3" s="23"/>
      <c r="C3" s="23" t="s">
        <v>601</v>
      </c>
      <c r="D3" s="15"/>
      <c r="E3" s="24"/>
      <c r="F3" s="23"/>
      <c r="G3" s="23"/>
      <c r="H3" s="23"/>
      <c r="I3" s="3"/>
      <c r="J3" s="24"/>
      <c r="K3" s="62"/>
      <c r="L3" s="24"/>
    </row>
    <row r="4" spans="1:13" s="25" customFormat="1" ht="56.5" customHeight="1">
      <c r="A4" s="1"/>
      <c r="B4" s="23"/>
      <c r="C4" s="23"/>
      <c r="D4" s="15"/>
      <c r="E4" s="24"/>
      <c r="F4" s="23"/>
      <c r="G4" s="23"/>
      <c r="H4" s="23"/>
      <c r="I4" s="3"/>
      <c r="J4" s="24"/>
      <c r="K4" s="62"/>
      <c r="L4" s="24"/>
    </row>
    <row r="5" spans="1:13" s="25" customFormat="1" ht="56.5" customHeight="1">
      <c r="A5" s="1"/>
      <c r="B5" s="23"/>
      <c r="C5" s="23"/>
      <c r="D5" s="15"/>
      <c r="E5" s="24"/>
      <c r="F5" s="23"/>
      <c r="G5" s="23"/>
      <c r="H5" s="23"/>
      <c r="I5" s="3"/>
      <c r="J5" s="24"/>
      <c r="K5" s="62"/>
      <c r="L5" s="24"/>
    </row>
    <row r="6" spans="1:13" s="25" customFormat="1" ht="56.5" customHeight="1">
      <c r="A6" s="1"/>
      <c r="B6" s="23"/>
      <c r="C6" s="23"/>
      <c r="D6" s="15"/>
      <c r="E6" s="24"/>
      <c r="F6" s="23"/>
      <c r="G6" s="23"/>
      <c r="H6" s="23"/>
      <c r="I6" s="3"/>
      <c r="J6" s="24"/>
      <c r="K6" s="62"/>
      <c r="L6" s="24"/>
      <c r="M6" s="25" t="s">
        <v>583</v>
      </c>
    </row>
    <row r="7" spans="1:13" s="25" customFormat="1" ht="56.5" customHeight="1">
      <c r="A7" s="1"/>
      <c r="B7" s="23"/>
      <c r="C7" s="23"/>
      <c r="D7" s="15"/>
      <c r="E7" s="24"/>
      <c r="F7" s="23"/>
      <c r="G7" s="23"/>
      <c r="H7" s="23"/>
      <c r="I7" s="3"/>
      <c r="J7" s="24"/>
      <c r="K7" s="62"/>
      <c r="L7" s="24"/>
    </row>
    <row r="8" spans="1:13" s="25" customFormat="1" ht="56.5" customHeight="1">
      <c r="A8" s="1"/>
      <c r="B8" s="23"/>
      <c r="C8" s="23"/>
      <c r="D8" s="15"/>
      <c r="E8" s="24"/>
      <c r="F8" s="23"/>
      <c r="G8" s="23"/>
      <c r="H8" s="23"/>
      <c r="I8" s="3"/>
      <c r="J8" s="24"/>
      <c r="K8" s="62"/>
      <c r="L8" s="24"/>
    </row>
    <row r="9" spans="1:13" s="25" customFormat="1" ht="56.5" customHeight="1">
      <c r="A9" s="1"/>
      <c r="B9" s="23"/>
      <c r="C9" s="23"/>
      <c r="D9" s="15"/>
      <c r="E9" s="24"/>
      <c r="F9" s="23"/>
      <c r="G9" s="23"/>
      <c r="H9" s="23"/>
      <c r="I9" s="3"/>
      <c r="J9" s="24"/>
      <c r="K9" s="62"/>
      <c r="L9" s="24"/>
    </row>
    <row r="10" spans="1:13" s="25" customFormat="1" ht="56.5" customHeight="1">
      <c r="A10" s="1"/>
      <c r="B10" s="23"/>
      <c r="C10" s="23"/>
      <c r="D10" s="15"/>
      <c r="E10" s="24"/>
      <c r="F10" s="23"/>
      <c r="G10" s="23"/>
      <c r="H10" s="23"/>
      <c r="I10" s="3"/>
      <c r="J10" s="24"/>
      <c r="K10" s="62"/>
      <c r="L10" s="24"/>
    </row>
    <row r="11" spans="1:13" s="25" customFormat="1" ht="56.5" customHeight="1">
      <c r="A11" s="1"/>
      <c r="B11" s="23"/>
      <c r="C11" s="23"/>
      <c r="D11" s="15"/>
      <c r="E11" s="24"/>
      <c r="F11" s="23"/>
      <c r="G11" s="23"/>
      <c r="H11" s="23"/>
      <c r="I11" s="3"/>
      <c r="J11" s="24"/>
      <c r="K11" s="62"/>
      <c r="L11" s="24"/>
    </row>
    <row r="12" spans="1:13" s="25" customFormat="1" ht="56.5" customHeight="1">
      <c r="A12" s="1"/>
      <c r="B12" s="23"/>
      <c r="C12" s="23"/>
      <c r="D12" s="15"/>
      <c r="E12" s="24"/>
      <c r="F12" s="23"/>
      <c r="G12" s="23"/>
      <c r="H12" s="23"/>
      <c r="I12" s="3"/>
      <c r="J12" s="24"/>
      <c r="K12" s="62"/>
      <c r="L12" s="24"/>
    </row>
    <row r="13" spans="1:13" s="25" customFormat="1" ht="56.5" customHeight="1">
      <c r="A13" s="1"/>
      <c r="B13" s="23"/>
      <c r="C13" s="23"/>
      <c r="D13" s="15"/>
      <c r="E13" s="24"/>
      <c r="F13" s="23"/>
      <c r="G13" s="23"/>
      <c r="H13" s="23"/>
      <c r="I13" s="3"/>
      <c r="J13" s="24"/>
      <c r="K13" s="62"/>
      <c r="L13" s="24"/>
    </row>
    <row r="14" spans="1:13" s="25" customFormat="1" ht="56.5" customHeight="1">
      <c r="A14" s="1"/>
      <c r="B14" s="23"/>
      <c r="C14" s="23"/>
      <c r="D14" s="15"/>
      <c r="E14" s="24"/>
      <c r="F14" s="23"/>
      <c r="G14" s="23"/>
      <c r="H14" s="23"/>
      <c r="I14" s="3"/>
      <c r="J14" s="24"/>
      <c r="K14" s="62"/>
      <c r="L14" s="24"/>
    </row>
    <row r="15" spans="1:13" s="25" customFormat="1" ht="56.5" customHeight="1">
      <c r="A15" s="1"/>
      <c r="B15" s="23"/>
      <c r="C15" s="23"/>
      <c r="D15" s="15"/>
      <c r="E15" s="24"/>
      <c r="F15" s="23"/>
      <c r="G15" s="23"/>
      <c r="H15" s="23"/>
      <c r="I15" s="3"/>
      <c r="J15" s="24"/>
      <c r="K15" s="62"/>
      <c r="L15" s="24"/>
    </row>
    <row r="16" spans="1:13" s="25" customFormat="1" ht="56.5" customHeight="1">
      <c r="A16" s="1"/>
      <c r="B16" s="23"/>
      <c r="C16" s="23"/>
      <c r="D16" s="15"/>
      <c r="E16" s="24"/>
      <c r="F16" s="23"/>
      <c r="G16" s="23"/>
      <c r="H16" s="23"/>
      <c r="I16" s="3"/>
      <c r="J16" s="48"/>
      <c r="K16" s="58"/>
      <c r="L16" s="24"/>
    </row>
    <row r="17" spans="1:12" s="25" customFormat="1" ht="56.5" customHeight="1">
      <c r="A17" s="1"/>
      <c r="B17" s="23"/>
      <c r="C17" s="23"/>
      <c r="D17" s="15"/>
      <c r="E17" s="24"/>
      <c r="F17" s="23"/>
      <c r="G17" s="23"/>
      <c r="H17" s="23"/>
      <c r="I17" s="3"/>
      <c r="J17" s="48"/>
      <c r="K17" s="60"/>
      <c r="L17" s="24"/>
    </row>
    <row r="18" spans="1:12" s="25" customFormat="1" ht="56.5" customHeight="1">
      <c r="A18" s="1"/>
      <c r="B18" s="23"/>
      <c r="C18" s="23"/>
      <c r="D18" s="15"/>
      <c r="E18" s="24"/>
      <c r="F18" s="23"/>
      <c r="G18" s="23"/>
      <c r="H18" s="23"/>
      <c r="I18" s="3"/>
      <c r="J18" s="48"/>
      <c r="K18" s="58"/>
      <c r="L18" s="24"/>
    </row>
    <row r="19" spans="1:12" s="25" customFormat="1" ht="56.5" customHeight="1">
      <c r="A19" s="1"/>
      <c r="B19" s="23"/>
      <c r="C19" s="23"/>
      <c r="D19" s="15"/>
      <c r="E19" s="24"/>
      <c r="F19" s="23"/>
      <c r="G19" s="23"/>
      <c r="H19" s="23"/>
      <c r="I19" s="3"/>
      <c r="J19" s="48"/>
      <c r="K19" s="58"/>
      <c r="L19" s="24"/>
    </row>
    <row r="20" spans="1:12" s="25" customFormat="1" ht="56.5" customHeight="1">
      <c r="A20" s="1"/>
      <c r="B20" s="23"/>
      <c r="C20" s="23"/>
      <c r="D20" s="15"/>
      <c r="E20" s="24"/>
      <c r="F20" s="23"/>
      <c r="G20" s="23"/>
      <c r="H20" s="23"/>
      <c r="I20" s="3"/>
      <c r="J20" s="48"/>
      <c r="K20" s="58"/>
      <c r="L20" s="24"/>
    </row>
    <row r="21" spans="1:12" s="25" customFormat="1" ht="56.5" customHeight="1">
      <c r="A21" s="1"/>
      <c r="B21" s="23"/>
      <c r="C21" s="23"/>
      <c r="D21" s="15"/>
      <c r="E21" s="24"/>
      <c r="F21" s="23"/>
      <c r="G21" s="23"/>
      <c r="H21" s="23"/>
      <c r="I21" s="3"/>
      <c r="J21" s="48"/>
      <c r="K21" s="58"/>
      <c r="L21" s="24"/>
    </row>
    <row r="22" spans="1:12" s="25" customFormat="1" ht="56.5" customHeight="1">
      <c r="A22" s="1"/>
      <c r="B22" s="23"/>
      <c r="C22" s="23"/>
      <c r="D22" s="15"/>
      <c r="E22" s="24"/>
      <c r="F22" s="23"/>
      <c r="G22" s="23"/>
      <c r="H22" s="23"/>
      <c r="I22" s="3"/>
      <c r="J22" s="48"/>
      <c r="K22" s="58"/>
      <c r="L22" s="24"/>
    </row>
    <row r="23" spans="1:12" s="25" customFormat="1" ht="56.5" customHeight="1">
      <c r="A23" s="23"/>
      <c r="B23" s="23"/>
      <c r="C23" s="23"/>
      <c r="D23" s="1"/>
      <c r="E23" s="23"/>
      <c r="F23" s="24"/>
      <c r="G23" s="24"/>
      <c r="H23" s="24"/>
      <c r="I23" s="3"/>
      <c r="J23" s="48"/>
      <c r="K23" s="58"/>
      <c r="L23" s="24"/>
    </row>
    <row r="24" spans="1:12" s="25" customFormat="1" ht="56.5" customHeight="1">
      <c r="A24" s="1"/>
      <c r="B24" s="23"/>
      <c r="C24" s="23"/>
      <c r="D24" s="15"/>
      <c r="E24" s="24"/>
      <c r="F24" s="23"/>
      <c r="G24" s="23"/>
      <c r="H24" s="23"/>
      <c r="I24" s="3"/>
      <c r="J24" s="48"/>
      <c r="K24" s="60"/>
      <c r="L24" s="24"/>
    </row>
    <row r="25" spans="1:12" s="25" customFormat="1" ht="56.5" customHeight="1">
      <c r="A25" s="1"/>
      <c r="B25" s="23"/>
      <c r="C25" s="23"/>
      <c r="D25" s="15"/>
      <c r="E25" s="24"/>
      <c r="F25" s="23"/>
      <c r="G25" s="23"/>
      <c r="H25" s="23"/>
      <c r="I25" s="3"/>
      <c r="J25" s="48"/>
      <c r="K25" s="60"/>
      <c r="L25" s="24"/>
    </row>
    <row r="26" spans="1:12" s="25" customFormat="1" ht="56.5" customHeight="1">
      <c r="A26" s="1"/>
      <c r="B26" s="23"/>
      <c r="C26" s="23"/>
      <c r="D26" s="15"/>
      <c r="E26" s="24"/>
      <c r="F26" s="23"/>
      <c r="G26" s="23"/>
      <c r="H26" s="23"/>
      <c r="I26" s="3"/>
      <c r="J26" s="48"/>
      <c r="K26" s="60"/>
      <c r="L26" s="24"/>
    </row>
    <row r="27" spans="1:12" s="25" customFormat="1" ht="56.5" customHeight="1">
      <c r="A27" s="1"/>
      <c r="B27" s="23"/>
      <c r="C27" s="23"/>
      <c r="D27" s="15"/>
      <c r="E27" s="24"/>
      <c r="F27" s="23"/>
      <c r="G27" s="23"/>
      <c r="H27" s="23"/>
      <c r="I27" s="3"/>
      <c r="J27" s="48"/>
      <c r="K27" s="60"/>
      <c r="L27" s="24"/>
    </row>
    <row r="28" spans="1:12" s="25" customFormat="1" ht="56.5" customHeight="1">
      <c r="A28" s="1"/>
      <c r="B28" s="23"/>
      <c r="C28" s="23"/>
      <c r="D28" s="15"/>
      <c r="E28" s="24"/>
      <c r="F28" s="23"/>
      <c r="G28" s="23"/>
      <c r="H28" s="23"/>
      <c r="I28" s="3"/>
      <c r="J28" s="48"/>
      <c r="K28" s="60"/>
      <c r="L28" s="24"/>
    </row>
    <row r="29" spans="1:12" s="25" customFormat="1" ht="56.5" customHeight="1">
      <c r="A29" s="23"/>
      <c r="B29" s="23"/>
      <c r="C29" s="23"/>
      <c r="D29" s="1"/>
      <c r="E29" s="23"/>
      <c r="F29" s="24"/>
      <c r="G29" s="24"/>
      <c r="H29" s="24"/>
      <c r="I29" s="3"/>
      <c r="J29" s="48"/>
      <c r="K29" s="58"/>
      <c r="L29" s="24"/>
    </row>
    <row r="30" spans="1:12" s="25" customFormat="1" ht="54.65" customHeight="1">
      <c r="A30" s="1"/>
      <c r="B30" s="23"/>
      <c r="C30" s="23"/>
      <c r="D30" s="15"/>
      <c r="E30" s="24"/>
      <c r="F30" s="23"/>
      <c r="G30" s="23"/>
      <c r="H30" s="23"/>
      <c r="I30" s="3"/>
      <c r="J30" s="48"/>
      <c r="K30" s="60"/>
      <c r="L30" s="24"/>
    </row>
    <row r="31" spans="1:12" s="25" customFormat="1" ht="54.65" customHeight="1">
      <c r="A31" s="1"/>
      <c r="B31" s="23"/>
      <c r="C31" s="23"/>
      <c r="D31" s="15"/>
      <c r="E31" s="24"/>
      <c r="F31" s="23"/>
      <c r="G31" s="23"/>
      <c r="H31" s="23"/>
      <c r="I31" s="3"/>
      <c r="J31" s="48"/>
      <c r="K31" s="60"/>
      <c r="L31" s="24"/>
    </row>
    <row r="32" spans="1:12" s="25" customFormat="1" ht="54.65" customHeight="1">
      <c r="A32" s="1"/>
      <c r="B32" s="23"/>
      <c r="C32" s="23"/>
      <c r="D32" s="15"/>
      <c r="E32" s="24"/>
      <c r="F32" s="23"/>
      <c r="G32" s="23"/>
      <c r="H32" s="23"/>
      <c r="I32" s="3"/>
      <c r="J32" s="48"/>
      <c r="K32" s="60"/>
      <c r="L32" s="24"/>
    </row>
    <row r="33" spans="1:12" s="25" customFormat="1" ht="54.65" customHeight="1">
      <c r="A33" s="1"/>
      <c r="B33" s="23"/>
      <c r="C33" s="23"/>
      <c r="D33" s="15"/>
      <c r="E33" s="24"/>
      <c r="F33" s="23"/>
      <c r="G33" s="23"/>
      <c r="H33" s="23"/>
      <c r="I33" s="3"/>
      <c r="J33" s="48"/>
      <c r="K33" s="60"/>
      <c r="L33" s="24"/>
    </row>
    <row r="34" spans="1:12" s="25" customFormat="1" ht="54.65" customHeight="1">
      <c r="A34" s="1"/>
      <c r="B34" s="23"/>
      <c r="C34" s="23"/>
      <c r="D34" s="15"/>
      <c r="E34" s="24"/>
      <c r="F34" s="23"/>
      <c r="G34" s="23"/>
      <c r="H34" s="23"/>
      <c r="I34" s="3"/>
      <c r="J34" s="48"/>
      <c r="K34" s="60"/>
      <c r="L34" s="24"/>
    </row>
    <row r="35" spans="1:12" s="25" customFormat="1" ht="54.65" customHeight="1">
      <c r="A35" s="1"/>
      <c r="B35" s="23"/>
      <c r="C35" s="23"/>
      <c r="D35" s="15"/>
      <c r="E35" s="24"/>
      <c r="F35" s="23"/>
      <c r="G35" s="23"/>
      <c r="H35" s="23"/>
      <c r="I35" s="3"/>
      <c r="J35" s="48"/>
      <c r="K35" s="60"/>
      <c r="L35" s="24"/>
    </row>
    <row r="36" spans="1:12" s="25" customFormat="1" ht="54.65" customHeight="1">
      <c r="A36" s="1"/>
      <c r="B36" s="23"/>
      <c r="C36" s="23"/>
      <c r="D36" s="15"/>
      <c r="E36" s="24"/>
      <c r="F36" s="23"/>
      <c r="G36" s="23"/>
      <c r="H36" s="23"/>
      <c r="I36" s="3"/>
      <c r="J36" s="48"/>
      <c r="K36" s="60"/>
      <c r="L36" s="24"/>
    </row>
    <row r="37" spans="1:12" s="25" customFormat="1" ht="54.65" customHeight="1">
      <c r="A37" s="23"/>
      <c r="B37" s="23"/>
      <c r="C37" s="23"/>
      <c r="D37" s="1"/>
      <c r="E37" s="23"/>
      <c r="F37" s="24"/>
      <c r="G37" s="24"/>
      <c r="H37" s="24"/>
      <c r="I37" s="3"/>
      <c r="J37" s="48"/>
      <c r="K37" s="58"/>
      <c r="L37" s="24"/>
    </row>
    <row r="38" spans="1:12" s="25" customFormat="1" ht="54.65" customHeight="1">
      <c r="A38" s="1"/>
      <c r="B38" s="23"/>
      <c r="C38" s="23"/>
      <c r="D38" s="15"/>
      <c r="E38" s="24"/>
      <c r="F38" s="23"/>
      <c r="G38" s="23"/>
      <c r="H38" s="23"/>
      <c r="I38" s="3"/>
      <c r="J38" s="48"/>
      <c r="K38" s="58"/>
      <c r="L38" s="24"/>
    </row>
    <row r="39" spans="1:12" s="25" customFormat="1" ht="54.65" customHeight="1">
      <c r="A39" s="1"/>
      <c r="B39" s="23"/>
      <c r="C39" s="23"/>
      <c r="D39" s="15"/>
      <c r="E39" s="24"/>
      <c r="F39" s="23"/>
      <c r="G39" s="23"/>
      <c r="H39" s="23"/>
      <c r="I39" s="3"/>
      <c r="J39" s="48"/>
      <c r="K39" s="60"/>
      <c r="L39" s="24"/>
    </row>
    <row r="40" spans="1:12" s="25" customFormat="1" ht="54.65" customHeight="1">
      <c r="A40" s="1"/>
      <c r="B40" s="23"/>
      <c r="C40" s="23"/>
      <c r="D40" s="15"/>
      <c r="E40" s="54"/>
      <c r="F40" s="23"/>
      <c r="G40" s="23"/>
      <c r="H40" s="23"/>
      <c r="I40" s="3"/>
      <c r="J40" s="48"/>
      <c r="K40" s="58"/>
      <c r="L40" s="24"/>
    </row>
    <row r="41" spans="1:12" s="25" customFormat="1" ht="54.65" customHeight="1">
      <c r="A41" s="1"/>
      <c r="B41" s="23"/>
      <c r="C41" s="23"/>
      <c r="D41" s="15"/>
      <c r="E41" s="24"/>
      <c r="F41" s="23"/>
      <c r="G41" s="23"/>
      <c r="H41" s="23"/>
      <c r="I41" s="3"/>
      <c r="J41" s="48"/>
      <c r="K41" s="59"/>
      <c r="L41" s="24"/>
    </row>
    <row r="42" spans="1:12" s="25" customFormat="1" ht="54.65" customHeight="1">
      <c r="A42" s="1"/>
      <c r="B42" s="23"/>
      <c r="C42" s="23"/>
      <c r="D42" s="15"/>
      <c r="E42" s="24"/>
      <c r="F42" s="23"/>
      <c r="G42" s="23"/>
      <c r="H42" s="23"/>
      <c r="I42" s="3"/>
      <c r="J42" s="48"/>
      <c r="K42" s="59"/>
      <c r="L42" s="24"/>
    </row>
    <row r="43" spans="1:12" s="25" customFormat="1" ht="54.65" customHeight="1">
      <c r="A43" s="1"/>
      <c r="B43" s="23"/>
      <c r="C43" s="23"/>
      <c r="D43" s="15"/>
      <c r="E43" s="24"/>
      <c r="F43" s="23"/>
      <c r="G43" s="23"/>
      <c r="H43" s="23"/>
      <c r="I43" s="3"/>
      <c r="J43" s="48"/>
      <c r="K43" s="59"/>
      <c r="L43" s="24"/>
    </row>
    <row r="44" spans="1:12" s="25" customFormat="1" ht="54.65" customHeight="1">
      <c r="A44" s="1"/>
      <c r="B44" s="23"/>
      <c r="C44" s="23"/>
      <c r="D44" s="15"/>
      <c r="E44" s="24"/>
      <c r="F44" s="23"/>
      <c r="G44" s="23"/>
      <c r="H44" s="23"/>
      <c r="I44" s="3"/>
      <c r="J44" s="48"/>
      <c r="K44" s="59"/>
      <c r="L44" s="24"/>
    </row>
    <row r="45" spans="1:12" s="25" customFormat="1" ht="54.65" customHeight="1">
      <c r="A45" s="1"/>
      <c r="B45" s="23"/>
      <c r="C45" s="23"/>
      <c r="D45" s="15"/>
      <c r="E45" s="24"/>
      <c r="F45" s="23"/>
      <c r="G45" s="23"/>
      <c r="H45" s="23"/>
      <c r="I45" s="3"/>
      <c r="J45" s="48"/>
      <c r="K45" s="59"/>
      <c r="L45" s="24"/>
    </row>
    <row r="46" spans="1:12" s="25" customFormat="1" ht="54.65" customHeight="1">
      <c r="A46" s="1"/>
      <c r="B46" s="23"/>
      <c r="C46" s="23"/>
      <c r="D46" s="1"/>
      <c r="E46" s="23"/>
      <c r="F46" s="23"/>
      <c r="G46" s="23"/>
      <c r="H46" s="23"/>
      <c r="I46" s="3"/>
      <c r="J46" s="48"/>
      <c r="K46" s="59"/>
      <c r="L46" s="24"/>
    </row>
    <row r="47" spans="1:12" s="25" customFormat="1" ht="54.65" customHeight="1">
      <c r="A47" s="1"/>
      <c r="B47" s="23"/>
      <c r="C47" s="23"/>
      <c r="D47" s="1"/>
      <c r="E47" s="23"/>
      <c r="F47" s="23"/>
      <c r="G47" s="23"/>
      <c r="H47" s="23"/>
      <c r="I47" s="3"/>
      <c r="J47" s="48"/>
      <c r="K47" s="59"/>
      <c r="L47" s="24"/>
    </row>
    <row r="48" spans="1:12" s="25" customFormat="1" ht="54.65" customHeight="1">
      <c r="A48" s="1"/>
      <c r="B48" s="23"/>
      <c r="C48" s="23"/>
      <c r="D48" s="1"/>
      <c r="E48" s="23"/>
      <c r="F48" s="23"/>
      <c r="G48" s="23"/>
      <c r="H48" s="23"/>
      <c r="I48" s="3"/>
      <c r="J48" s="48"/>
      <c r="K48" s="59"/>
      <c r="L48" s="24"/>
    </row>
    <row r="49" spans="1:12" s="25" customFormat="1" ht="54.65" customHeight="1">
      <c r="A49" s="1"/>
      <c r="B49" s="23"/>
      <c r="C49" s="23"/>
      <c r="D49" s="15"/>
      <c r="E49" s="23"/>
      <c r="F49" s="24"/>
      <c r="G49" s="23"/>
      <c r="H49" s="23"/>
      <c r="I49" s="3"/>
      <c r="J49" s="48"/>
      <c r="K49" s="59"/>
      <c r="L49" s="24"/>
    </row>
    <row r="50" spans="1:12" s="25" customFormat="1" ht="54.65" customHeight="1">
      <c r="A50" s="1"/>
      <c r="B50" s="23"/>
      <c r="C50" s="23"/>
      <c r="D50" s="15"/>
      <c r="E50" s="24"/>
      <c r="F50" s="23"/>
      <c r="G50" s="23"/>
      <c r="H50" s="23"/>
      <c r="I50" s="3"/>
      <c r="J50" s="48"/>
      <c r="K50" s="59"/>
      <c r="L50" s="24"/>
    </row>
    <row r="51" spans="1:12" s="25" customFormat="1" ht="54.65" customHeight="1">
      <c r="A51" s="1"/>
      <c r="B51" s="23"/>
      <c r="C51" s="23"/>
      <c r="D51" s="15"/>
      <c r="E51" s="23"/>
      <c r="F51" s="24"/>
      <c r="G51" s="23"/>
      <c r="H51" s="23"/>
      <c r="I51" s="3"/>
      <c r="J51" s="48"/>
      <c r="K51" s="59"/>
      <c r="L51" s="24"/>
    </row>
    <row r="52" spans="1:12" s="25" customFormat="1" ht="54.65" customHeight="1">
      <c r="A52" s="1"/>
      <c r="B52" s="23"/>
      <c r="C52" s="23"/>
      <c r="D52" s="15"/>
      <c r="E52" s="24"/>
      <c r="F52" s="23"/>
      <c r="G52" s="23"/>
      <c r="H52" s="23"/>
      <c r="I52" s="3"/>
      <c r="J52" s="48"/>
      <c r="K52" s="59"/>
      <c r="L52" s="24"/>
    </row>
    <row r="53" spans="1:12" s="25" customFormat="1" ht="54.65" customHeight="1">
      <c r="A53" s="1"/>
      <c r="B53" s="23"/>
      <c r="C53" s="23"/>
      <c r="D53" s="15"/>
      <c r="E53" s="24"/>
      <c r="F53" s="23"/>
      <c r="G53" s="23"/>
      <c r="H53" s="23"/>
      <c r="I53" s="3"/>
      <c r="J53" s="48"/>
      <c r="K53" s="59"/>
      <c r="L53" s="24"/>
    </row>
    <row r="54" spans="1:12" s="25" customFormat="1" ht="54.65" customHeight="1">
      <c r="A54" s="1"/>
      <c r="B54" s="23"/>
      <c r="C54" s="23"/>
      <c r="D54" s="15"/>
      <c r="E54" s="24"/>
      <c r="F54" s="23"/>
      <c r="G54" s="23"/>
      <c r="H54" s="23"/>
      <c r="I54" s="3"/>
      <c r="J54" s="48"/>
      <c r="K54" s="59"/>
      <c r="L54" s="24"/>
    </row>
    <row r="55" spans="1:12" s="25" customFormat="1" ht="54.65" customHeight="1">
      <c r="A55" s="1"/>
      <c r="B55" s="23"/>
      <c r="C55" s="23"/>
      <c r="D55" s="15"/>
      <c r="E55" s="24"/>
      <c r="F55" s="23"/>
      <c r="G55" s="23"/>
      <c r="H55" s="23"/>
      <c r="I55" s="3"/>
      <c r="J55" s="48"/>
      <c r="K55" s="59"/>
      <c r="L55" s="24"/>
    </row>
    <row r="56" spans="1:12" s="25" customFormat="1" ht="54.65" customHeight="1">
      <c r="A56" s="1"/>
      <c r="B56" s="23"/>
      <c r="C56" s="23"/>
      <c r="D56" s="15"/>
      <c r="E56" s="24"/>
      <c r="F56" s="23"/>
      <c r="G56" s="23"/>
      <c r="H56" s="23"/>
      <c r="I56" s="3"/>
      <c r="J56" s="48"/>
      <c r="K56" s="59"/>
      <c r="L56" s="24"/>
    </row>
    <row r="57" spans="1:12" s="25" customFormat="1" ht="54.65" customHeight="1">
      <c r="A57" s="1"/>
      <c r="B57" s="23"/>
      <c r="C57" s="23"/>
      <c r="D57" s="15"/>
      <c r="E57" s="24"/>
      <c r="F57" s="23"/>
      <c r="G57" s="23"/>
      <c r="H57" s="23"/>
      <c r="I57" s="3"/>
      <c r="J57" s="48"/>
      <c r="K57" s="59"/>
      <c r="L57" s="24"/>
    </row>
    <row r="58" spans="1:12" s="25" customFormat="1" ht="54.65" customHeight="1">
      <c r="A58" s="1"/>
      <c r="B58" s="23"/>
      <c r="C58" s="23"/>
      <c r="D58" s="15"/>
      <c r="E58" s="24"/>
      <c r="F58" s="23"/>
      <c r="G58" s="23"/>
      <c r="H58" s="23"/>
      <c r="I58" s="3"/>
      <c r="J58" s="48"/>
      <c r="K58" s="59"/>
      <c r="L58" s="24"/>
    </row>
    <row r="59" spans="1:12" s="25" customFormat="1" ht="54.65" customHeight="1">
      <c r="A59" s="1"/>
      <c r="B59" s="23"/>
      <c r="C59" s="23"/>
      <c r="D59" s="15"/>
      <c r="E59" s="24"/>
      <c r="F59" s="23"/>
      <c r="G59" s="23"/>
      <c r="H59" s="23"/>
      <c r="I59" s="3"/>
      <c r="J59" s="48"/>
      <c r="K59" s="59"/>
      <c r="L59" s="24"/>
    </row>
    <row r="60" spans="1:12" s="25" customFormat="1" ht="54.65" customHeight="1">
      <c r="A60" s="1"/>
      <c r="B60" s="23"/>
      <c r="C60" s="23"/>
      <c r="D60" s="15"/>
      <c r="E60" s="24"/>
      <c r="F60" s="23"/>
      <c r="G60" s="23"/>
      <c r="H60" s="23"/>
      <c r="I60" s="3"/>
      <c r="J60" s="48"/>
      <c r="K60" s="59"/>
      <c r="L60" s="24"/>
    </row>
    <row r="61" spans="1:12" s="25" customFormat="1" ht="54.65" customHeight="1">
      <c r="A61" s="51"/>
      <c r="B61" s="52"/>
      <c r="C61" s="52"/>
      <c r="D61" s="51"/>
      <c r="E61" s="24"/>
      <c r="F61" s="52"/>
      <c r="G61" s="52"/>
      <c r="H61" s="52"/>
      <c r="I61" s="53"/>
      <c r="J61" s="55"/>
      <c r="K61" s="59"/>
      <c r="L61" s="52"/>
    </row>
    <row r="62" spans="1:12" s="25" customFormat="1" ht="54.65" customHeight="1">
      <c r="A62" s="23"/>
      <c r="B62" s="23"/>
      <c r="C62" s="23"/>
      <c r="D62" s="1"/>
      <c r="E62" s="23"/>
      <c r="F62" s="24"/>
      <c r="G62" s="24"/>
      <c r="H62" s="24"/>
      <c r="I62" s="3"/>
      <c r="J62" s="48"/>
      <c r="K62" s="59"/>
      <c r="L62" s="24"/>
    </row>
    <row r="63" spans="1:12" s="25" customFormat="1" ht="54.65" customHeight="1">
      <c r="A63" s="1"/>
      <c r="B63" s="23"/>
      <c r="C63" s="23"/>
      <c r="D63" s="15"/>
      <c r="E63" s="24"/>
      <c r="F63" s="23"/>
      <c r="G63" s="23"/>
      <c r="H63" s="23"/>
      <c r="I63" s="3"/>
      <c r="J63" s="48"/>
      <c r="K63" s="59"/>
      <c r="L63" s="24"/>
    </row>
    <row r="64" spans="1:12" s="25" customFormat="1" ht="54.65" customHeight="1">
      <c r="A64" s="1"/>
      <c r="B64" s="23"/>
      <c r="C64" s="23"/>
      <c r="D64" s="15"/>
      <c r="E64" s="24"/>
      <c r="F64" s="23"/>
      <c r="G64" s="23"/>
      <c r="H64" s="23"/>
      <c r="I64" s="3"/>
      <c r="J64" s="48"/>
      <c r="K64" s="59"/>
      <c r="L64" s="24"/>
    </row>
  </sheetData>
  <autoFilter ref="A1:M1" xr:uid="{B5FBFB39-075C-4F6B-9827-2D18833EDED2}">
    <sortState xmlns:xlrd2="http://schemas.microsoft.com/office/spreadsheetml/2017/richdata2" ref="A2:M11">
      <sortCondition ref="C1"/>
    </sortState>
  </autoFilter>
  <conditionalFormatting sqref="A1">
    <cfRule type="duplicateValues" dxfId="30" priority="854"/>
  </conditionalFormatting>
  <conditionalFormatting sqref="A2">
    <cfRule type="duplicateValues" dxfId="29" priority="11"/>
  </conditionalFormatting>
  <conditionalFormatting sqref="A3:A4">
    <cfRule type="duplicateValues" dxfId="28" priority="9"/>
  </conditionalFormatting>
  <conditionalFormatting sqref="A5">
    <cfRule type="duplicateValues" dxfId="27" priority="7"/>
  </conditionalFormatting>
  <conditionalFormatting sqref="A6">
    <cfRule type="duplicateValues" dxfId="26" priority="5"/>
  </conditionalFormatting>
  <conditionalFormatting sqref="A7">
    <cfRule type="duplicateValues" dxfId="25" priority="3"/>
  </conditionalFormatting>
  <conditionalFormatting sqref="A8">
    <cfRule type="duplicateValues" dxfId="24" priority="15"/>
  </conditionalFormatting>
  <conditionalFormatting sqref="A9">
    <cfRule type="duplicateValues" dxfId="23" priority="855"/>
  </conditionalFormatting>
  <conditionalFormatting sqref="A10">
    <cfRule type="duplicateValues" dxfId="22" priority="1"/>
  </conditionalFormatting>
  <conditionalFormatting sqref="A11:A15">
    <cfRule type="duplicateValues" dxfId="21" priority="45"/>
  </conditionalFormatting>
  <conditionalFormatting sqref="A16:A28">
    <cfRule type="duplicateValues" dxfId="20" priority="482"/>
  </conditionalFormatting>
  <conditionalFormatting sqref="A29">
    <cfRule type="duplicateValues" dxfId="19" priority="480"/>
  </conditionalFormatting>
  <conditionalFormatting sqref="A30:A32">
    <cfRule type="duplicateValues" dxfId="18" priority="478"/>
  </conditionalFormatting>
  <conditionalFormatting sqref="A33:A36">
    <cfRule type="duplicateValues" dxfId="17" priority="476"/>
  </conditionalFormatting>
  <conditionalFormatting sqref="A37:A40">
    <cfRule type="duplicateValues" dxfId="16" priority="474"/>
  </conditionalFormatting>
  <conditionalFormatting sqref="A41:A64">
    <cfRule type="duplicateValues" dxfId="15" priority="472"/>
  </conditionalFormatting>
  <conditionalFormatting sqref="A65:A1048576 A1">
    <cfRule type="duplicateValues" dxfId="14" priority="557"/>
  </conditionalFormatting>
  <conditionalFormatting sqref="K2:K64">
    <cfRule type="containsText" dxfId="13" priority="2" operator="containsText" text="Click HERE to apply">
      <formula>NOT(ISERROR(SEARCH("Click HERE to apply",K2)))</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F2454-9102-438E-A09A-FDCB05825C50}">
  <dimension ref="A1:R25"/>
  <sheetViews>
    <sheetView zoomScale="70" zoomScaleNormal="70" workbookViewId="0">
      <selection activeCell="I7" sqref="I7"/>
    </sheetView>
  </sheetViews>
  <sheetFormatPr defaultRowHeight="165.65" customHeight="1"/>
  <cols>
    <col min="1" max="1" width="11.1796875" style="50" customWidth="1"/>
    <col min="2" max="2" width="26" customWidth="1"/>
    <col min="3" max="3" width="19.81640625" customWidth="1"/>
    <col min="4" max="4" width="33" customWidth="1"/>
    <col min="5" max="5" width="133.1796875" customWidth="1"/>
    <col min="6" max="6" width="11.1796875" customWidth="1"/>
    <col min="7" max="7" width="19" customWidth="1"/>
    <col min="8" max="8" width="14.54296875" customWidth="1"/>
    <col min="9" max="9" width="9.1796875" style="56"/>
    <col min="10" max="10" width="10.1796875" style="57" customWidth="1"/>
    <col min="11" max="11" width="19" customWidth="1"/>
    <col min="12" max="12" width="22.54296875" customWidth="1"/>
    <col min="14" max="14" width="76" style="26" customWidth="1"/>
    <col min="15" max="15" width="4.1796875" style="27" customWidth="1"/>
    <col min="16" max="16" width="84" style="26" customWidth="1"/>
    <col min="17" max="17" width="3.81640625" customWidth="1"/>
    <col min="18" max="18" width="36" style="25" customWidth="1"/>
    <col min="20" max="20" width="9.81640625" bestFit="1" customWidth="1"/>
  </cols>
  <sheetData>
    <row r="1" spans="1:18" s="8" customFormat="1" ht="50.5" customHeight="1">
      <c r="A1" s="6" t="s">
        <v>21</v>
      </c>
      <c r="B1" s="7" t="s">
        <v>22</v>
      </c>
      <c r="C1" s="7" t="s">
        <v>23</v>
      </c>
      <c r="D1" s="7" t="s">
        <v>24</v>
      </c>
      <c r="E1" s="7" t="s">
        <v>20</v>
      </c>
      <c r="F1" s="7" t="s">
        <v>17</v>
      </c>
      <c r="G1" s="7" t="s">
        <v>18</v>
      </c>
      <c r="H1" s="7" t="s">
        <v>19</v>
      </c>
      <c r="I1" s="6" t="s">
        <v>40</v>
      </c>
      <c r="J1" s="7" t="s">
        <v>41</v>
      </c>
      <c r="K1" s="5" t="s">
        <v>26</v>
      </c>
      <c r="L1" s="7" t="s">
        <v>43</v>
      </c>
      <c r="N1" s="31" t="s">
        <v>68</v>
      </c>
      <c r="O1" s="26"/>
      <c r="P1" s="32" t="s">
        <v>81</v>
      </c>
      <c r="R1" s="32" t="s">
        <v>77</v>
      </c>
    </row>
    <row r="2" spans="1:18" ht="165" customHeight="1">
      <c r="A2" s="1" t="s">
        <v>584</v>
      </c>
      <c r="B2" s="23" t="s">
        <v>33</v>
      </c>
      <c r="C2" s="23" t="s">
        <v>166</v>
      </c>
      <c r="D2" s="15" t="s">
        <v>171</v>
      </c>
      <c r="E2" s="24" t="s">
        <v>596</v>
      </c>
      <c r="F2" s="23" t="s">
        <v>1</v>
      </c>
      <c r="G2" s="23" t="s">
        <v>585</v>
      </c>
      <c r="H2" s="23" t="s">
        <v>167</v>
      </c>
      <c r="I2" s="3" t="s">
        <v>168</v>
      </c>
      <c r="J2" s="24" t="s">
        <v>3</v>
      </c>
      <c r="K2" s="62" t="str">
        <f>HYPERLINK("mailto:"&amp;VLOOKUP(L2,'CONCAT Codes'!$A$14:$G$26,5,FALSE)&amp;"?subject="&amp;_xlfn.CONCAT(C2," - APPLICANT for ",A2)&amp;"&amp;cc="&amp;'CONCAT Codes'!$A$32&amp;"&amp;body="&amp;D2&amp;"%0A%0APlease see my resume and bio for the above tour.","Click HERE to apply")</f>
        <v>Click HERE to apply</v>
      </c>
      <c r="L2" s="24" t="s">
        <v>181</v>
      </c>
      <c r="M2" s="25"/>
      <c r="N2" s="26" t="str">
        <f>CONCATENATE('CONCAT Codes'!$A$2," ",D2," ",A2," ",'CONCAT Codes'!$B$2," ",F2,": ",G2,'CONCAT Codes'!$C$2)</f>
        <v>&lt;table border="0" cellpadding="1" cellspacing="1" style="background-color:#213b69;border-style:hidden;" width="100%"&gt;
 &lt;thead&gt;
  &lt;tr&gt;
   &lt;th scope="col"&gt;&amp;nbsp;&lt;/th&gt;
   &lt;td&gt;
   &lt;h3 style="text-align: left;"&gt;&lt;strong&gt;&lt;span style="color:#ffffff;"&gt; Construction Control Representative 26-6171 &lt;/span&gt;&lt;/strong&gt;&lt;/h3&gt;
   &lt;/td&gt;
   &lt;td&gt;
   &lt;h4 style="text-align: right;"&gt;&lt;span style="color:#ffffff;"&gt; Army: E7&lt;/span&gt;&lt;/h4&gt;
   &lt;/td&gt;
   &lt;th scope="col"&gt;&amp;nbsp;&lt;/th&gt;
  &lt;/tr&gt;
 &lt;/thead&gt;
&lt;/table&gt;'</v>
      </c>
      <c r="P2" s="26" t="str">
        <f>CONCATENATE('CONCAT Codes'!$A$6,'CONCAT Codes'!$B$6,'Tours Added'!H2,", ",'Tours Added'!I2,'CONCAT Codes'!C$6,B2,'CONCAT Codes'!$D$6,C2,'CONCAT Codes'!$E$6,F2,'CONCAT Codes'!$F$6,G2,'CONCAT Codes'!$G$6,'Tours Added'!E2)</f>
        <v>&lt;strong&gt; Location:&lt;/strong&gt; Sault Sainte Marie, MI&lt;br /&gt;
&lt;strong&gt;Agency:&lt;/strong&gt; Corps of Engineers&lt;strong&gt; Activity:&lt;/strong&gt; USACE - Detroit District (LRE)&lt;br /&gt;
&lt;strong&gt;Service:&lt;/strong&gt; Army&lt;strong&gt; Desired Grade:&lt;/strong&gt; E7&lt;br /&gt;
&lt;br /&gt;
&lt;strong&gt;Tour Description:&lt;/strong&gt; 26-6171,Length 2 Years:
SFC with Construction Experience as a QA working for USACE, to perform the following Construction Control
Representative Responsibilities:
1) Observes and investigates all construction phases of highly complex projects to ensure compliance with contract
schedules, specifications and shop drawings.
2) Confers with contractors concerning sufficiency and suitability of equipment being used, number of workers
employed, etc., to assure completion of work on or ahead of schedule.
3) Review contractor's proposed working schedules for logic, adequacy and to determine whether construction
schedules will be met. Recommends revision to schedule as necessary.
4) Engage directly with the Contractor on assigned Definable Features of Work (DFOW) and discuss principal
construction features and requirements, in terms of methods and equipment operations, related to plans and specs.
5) Prepare and review other reports such as results of tests, change orders or other deviations approved or submitted
with recommendations, etc. Review and comment on Submittals and Requests for Information (RFI).
6) Perform biddability, constructability, operability, environmental, sustainability (BCOES) reviews of plans and
specifications to determine practicability from a construction viewpoint whether physical obstruction or other
construction difficulties. Review and comment on Statements of Work (SOW) for contract modifications.
Conditions Of Employment:
Qualifications:  Problem Solving: Identifies problems; determines accuracy and relevance of information. 2) Communications:
Communicate, written and oral. 3) Contract Management: Knowledge of various types of contracts, techniques for
contracting or procurement, and contract negotiation and administration; oversight of contractor performance. 4)
Quality Management: Knowledge and application of the principles, methods, and tools of QA/QC to ensure that
project, system, or product fulfills requirements/standard</v>
      </c>
      <c r="R2" s="25" t="str">
        <f>_xlfn.CONCAT('CONCAT Codes'!$A$10,VLOOKUP(L2,'CONCAT Codes'!$A$14:$G$26,5,FALSE),'CONCAT Codes'!$B$10,'Tours Added'!A2," ",C2," ",D2," ",'CONCAT Codes'!$C$10,VLOOKUP(L2,'CONCAT Codes'!$A$14:$G$253,7,FALSE),'CONCAT Codes'!$D$10,VLOOKUP(L2,'CONCAT Codes'!$A$14:$G$26,6,FALSE))</f>
        <v>&lt;br /&gt; &lt;br /&gt; &lt;strong&gt;To apply, contact: &lt;a href="mailto:tabitha.n.ruckman.mil@mail.mil?subject=Tour 26-6171 USACE - Detroit District (LRE) Construction Control Representative &amp;amp;cc=dfas.indianapolis-in.zh.mbx.pfi@mail.mil&amp;amp;body=Please find my resume and bio attached for consideration."&gt;SFC Tabitha Ruckman&lt;/a&gt;&lt;/strong&gt; - 463-298-4378</v>
      </c>
    </row>
    <row r="3" spans="1:18" ht="127" customHeight="1">
      <c r="A3" s="1" t="s">
        <v>586</v>
      </c>
      <c r="B3" s="23" t="s">
        <v>10</v>
      </c>
      <c r="C3" s="23" t="s">
        <v>587</v>
      </c>
      <c r="D3" s="15" t="s">
        <v>588</v>
      </c>
      <c r="E3" s="24" t="s">
        <v>597</v>
      </c>
      <c r="F3" s="23" t="s">
        <v>1</v>
      </c>
      <c r="G3" s="23" t="s">
        <v>319</v>
      </c>
      <c r="H3" s="23" t="s">
        <v>367</v>
      </c>
      <c r="I3" s="3" t="s">
        <v>14</v>
      </c>
      <c r="J3" s="24" t="s">
        <v>3</v>
      </c>
      <c r="K3" s="62" t="str">
        <f>HYPERLINK("mailto:"&amp;VLOOKUP(L3,'CONCAT Codes'!$A$14:$G$26,5,FALSE)&amp;"?subject="&amp;_xlfn.CONCAT(C3," - APPLICANT for ",A3)&amp;"&amp;cc="&amp;'CONCAT Codes'!$A$32&amp;"&amp;body="&amp;D3&amp;"%0A%0APlease see my resume and bio for the above tour.","Click HERE to apply")</f>
        <v>Click HERE to apply</v>
      </c>
      <c r="L3" s="24" t="s">
        <v>46</v>
      </c>
      <c r="N3" s="26" t="str">
        <f>CONCATENATE('CONCAT Codes'!$A$2," ",D3," ",A3," ",'CONCAT Codes'!$B$2," ",F3,": ",G3,'CONCAT Codes'!$C$2)</f>
        <v>&lt;table border="0" cellpadding="1" cellspacing="1" style="background-color:#213b69;border-style:hidden;" width="100%"&gt;
 &lt;thead&gt;
  &lt;tr&gt;
   &lt;th scope="col"&gt;&amp;nbsp;&lt;/th&gt;
   &lt;td&gt;
   &lt;h3 style="text-align: left;"&gt;&lt;strong&gt;&lt;span style="color:#ffffff;"&gt; Business Enterprise Architecture Deputy Program Manager 26-6410 &lt;/span&gt;&lt;/strong&gt;&lt;/h3&gt;
   &lt;/td&gt;
   &lt;td&gt;
   &lt;h4 style="text-align: right;"&gt;&lt;span style="color:#ffffff;"&gt; Army: O3:O4:W3:W4&lt;/span&gt;&lt;/h4&gt;
   &lt;/td&gt;
   &lt;th scope="col"&gt;&amp;nbsp;&lt;/th&gt;
  &lt;/tr&gt;
 &lt;/thead&gt;
&lt;/table&gt;'</v>
      </c>
      <c r="P3" s="26" t="str">
        <f>CONCATENATE('CONCAT Codes'!$A$6,'CONCAT Codes'!$B$6,'Tours Added'!H3,", ",'Tours Added'!I3,'CONCAT Codes'!C$6,B3,'CONCAT Codes'!$D$6,C3,'CONCAT Codes'!$E$6,F3,'CONCAT Codes'!$F$6,G3,'CONCAT Codes'!$G$6,'Tours Added'!E3)</f>
        <v>&lt;strong&gt; Location:&lt;/strong&gt; Fort Meade, MD&lt;br /&gt;
&lt;strong&gt;Agency:&lt;/strong&gt; Defense Information Systems Agency&lt;strong&gt; Activity:&lt;/strong&gt; DISA - SD21&lt;br /&gt;
&lt;strong&gt;Service:&lt;/strong&gt; Army&lt;strong&gt; Desired Grade:&lt;/strong&gt; O3:O4:W3:W4&lt;br /&gt;
&lt;br /&gt;
&lt;strong&gt;Tour Description:&lt;/strong&gt; 26-6410, Length 1 Year:
The individual serves as a Deputy Program Manager and operations lead at the Defense Information Systems Agency under the Business Systems Division. The incumbent advises and inspects integrations and business process improvement execution for the agency Finance, Contract and Order Entry system integration. Helps guide modernization of legacy software applications to a web-based, task-oriented contract writing platform and integration with order entry and the finance ERP to ensure the agency is compliant with DoW-wide Procurement Data Standards.
Performs a variety of studies to document, present, analyze, and improve, execution of modernization initiatives to further improve the integration of DISA's Business Systems. Project planning includes required coordination of information and documentation and input of data into various automated information systems. Compiles, reviews, and evaluates project data. Attends, briefs and participates in formal and informal meetings/conferences for the purpose of reviewing program procedures and defining tasks. Assists in formulating evaluations and recommendations regarding program test strategies, processes and operations relevant to the modernization of the integrated systems.
Assures information is available for reviews/presentations using a variety of management tools and techniques, e.g. computers and various software packages (word processing, databases, spreadsheets, graphics, etc.). Prepares summary reports for submission to higher level management. Performs a variety of technical oversight and outreach functions, using judgment to strategically engage and resolve problems. Participates in meetings to answer routine inquiries or understand functional organization requirements. Establishes and maintains a variety of files, briefings, and white-papers for tracking requirements. Establishes and maintains suspense files to ensure timeliness of actions. Follows up on suspense dates to ensure that required actions and responses are made within deadlines. Holds technical exchange meetings to better understand requirements or increase organization collaboration. Works across the agency to resolve and program related requests and issues.
Qualifications:  Experience with MS Office applications, MS Teams and other project management tools, with a focus on efficiency and automation where applicable. Experience with Agile methodology and ServiceNow recommended. 
Master's degree strongly recommended. Formal civilian or military training in computer systems desired.
Active Secret clearance required.</v>
      </c>
      <c r="R3" s="25" t="str">
        <f>_xlfn.CONCAT('CONCAT Codes'!$A$10,VLOOKUP(L3,'CONCAT Codes'!$A$14:$G$26,5,FALSE),'CONCAT Codes'!$B$10,'Tours Added'!A3," ",C3," ",D3," ",'CONCAT Codes'!$C$10,VLOOKUP(L3,'CONCAT Codes'!$A$14:$G$253,7,FALSE),'CONCAT Codes'!$D$10,VLOOKUP(L3,'CONCAT Codes'!$A$14:$G$26,6,FALSE))</f>
        <v>&lt;br /&gt; &lt;br /&gt; &lt;strong&gt;To apply, contact: &lt;a href="mailto:dan.e.brown2.mil@mail.mil?subject=Tour 26-6410 DISA - SD21 Business Enterprise Architecture Deputy Program Manager &amp;amp;cc=dfas.indianapolis-in.zh.mbx.pfi@mail.mil&amp;amp;body=Please find my resume and bio attached for consideration."&gt;SFC Dan Brown&lt;/a&gt;&lt;/strong&gt; - 317-459-4983</v>
      </c>
    </row>
    <row r="4" spans="1:18" ht="142.4" customHeight="1">
      <c r="A4" s="1" t="s">
        <v>589</v>
      </c>
      <c r="B4" s="23" t="s">
        <v>50</v>
      </c>
      <c r="C4" s="23" t="s">
        <v>51</v>
      </c>
      <c r="D4" s="15" t="s">
        <v>590</v>
      </c>
      <c r="E4" s="24" t="s">
        <v>598</v>
      </c>
      <c r="F4" s="23" t="s">
        <v>1</v>
      </c>
      <c r="G4" s="23" t="s">
        <v>179</v>
      </c>
      <c r="H4" s="23" t="s">
        <v>140</v>
      </c>
      <c r="I4" s="3" t="s">
        <v>29</v>
      </c>
      <c r="J4" s="24" t="s">
        <v>3</v>
      </c>
      <c r="K4" s="62" t="str">
        <f>HYPERLINK("mailto:"&amp;VLOOKUP(L4,'CONCAT Codes'!$A$14:$G$26,5,FALSE)&amp;"?subject="&amp;_xlfn.CONCAT(C4," - APPLICANT for ",A4)&amp;"&amp;cc="&amp;'CONCAT Codes'!$A$32&amp;"&amp;body="&amp;D4&amp;"%0A%0APlease see my resume and bio for the above tour.","Click HERE to apply")</f>
        <v>Click HERE to apply</v>
      </c>
      <c r="L4" s="24" t="s">
        <v>47</v>
      </c>
      <c r="N4" s="26" t="str">
        <f>CONCATENATE('CONCAT Codes'!$A$2," ",D4," ",A4," ",'CONCAT Codes'!$B$2," ",F4,": ",G4,'CONCAT Codes'!$C$2)</f>
        <v>&lt;table border="0" cellpadding="1" cellspacing="1" style="background-color:#213b69;border-style:hidden;" width="100%"&gt;
 &lt;thead&gt;
  &lt;tr&gt;
   &lt;th scope="col"&gt;&amp;nbsp;&lt;/th&gt;
   &lt;td&gt;
   &lt;h3 style="text-align: left;"&gt;&lt;strong&gt;&lt;span style="color:#ffffff;"&gt; HR Tech 26-6411 &lt;/span&gt;&lt;/strong&gt;&lt;/h3&gt;
   &lt;/td&gt;
   &lt;td&gt;
   &lt;h4 style="text-align: right;"&gt;&lt;span style="color:#ffffff;"&gt; Army: W2:W3:W4&lt;/span&gt;&lt;/h4&gt;
   &lt;/td&gt;
   &lt;th scope="col"&gt;&amp;nbsp;&lt;/th&gt;
  &lt;/tr&gt;
 &lt;/thead&gt;
&lt;/table&gt;'</v>
      </c>
      <c r="P4" s="26" t="str">
        <f>CONCATENATE('CONCAT Codes'!$A$6,'CONCAT Codes'!$B$6,'Tours Added'!H4,", ",'Tours Added'!I4,'CONCAT Codes'!C$6,B4,'CONCAT Codes'!$D$6,C4,'CONCAT Codes'!$E$6,F4,'CONCAT Codes'!$F$6,G4,'CONCAT Codes'!$G$6,'Tours Added'!E4)</f>
        <v>&lt;strong&gt; Location:&lt;/strong&gt; Red Rock, AZ&lt;br /&gt;
&lt;strong&gt;Agency:&lt;/strong&gt; USA Security Assistance Command&lt;strong&gt; Activity:&lt;/strong&gt; USASAC-NGB-OPV&lt;br /&gt;
&lt;strong&gt;Service:&lt;/strong&gt; Army&lt;strong&gt; Desired Grade:&lt;/strong&gt; W2:W3:W4&lt;br /&gt;
&lt;br /&gt;
&lt;strong&gt;Tour Description:&lt;/strong&gt; 26-6411, Length 1 year:
This position is the Human Resources Officer for the United States Army Flight Training Detachment, supporting the Republic of Singapore's Peace Vanguard Program. Develops and maintains liaison with servicing agencies including the Department of the Army, Security Assistance Training Field Activity, Dept. of Army Medical Command, Office of Defense Cooperation, National Guard Bureau and the US Embassy Training Program Coordinator. Designs, manages and directs military personnel and administrative services to include but not limited to: personnel and pay actions, promotions, awards, evaluation reports, travel orders, records and accessions/separation processing. Assists uniformed personnel with the provisioning of assignment benefits to include all requisite Defense Enrollment and Eligibility Reporting System (DEERS) transactions as well as briefings and/or direct interactions with TRICARE. Assists with the management of personnel in a highly fluid and complex operating environment and as required
perform certain functions in the absence of authority. Position requires an extensive propensity to learn Foreign Military Sales-specific operations/procedures and cross-cultural competencies. Familiarity with managing HR operations including SOP generation, HR web based administrative products, manpower management including forecasting and merger/acquisitions. Knowledge of contract administration and funding requirements for personnel. Incumbent must be flexible and able to operate within multiple echelons of commands and tasking’s. Experience in Defense Travel System, Government Purchase Card, Billing Official, and public notary duties are preferred. Must
possess a strong working knowledge of IPPS-A. Service member will complete and maintain assigned Defense Security Cooperation certificate for assigned functional area and certification level.</v>
      </c>
      <c r="R4" s="25" t="str">
        <f>_xlfn.CONCAT('CONCAT Codes'!$A$10,VLOOKUP(L4,'CONCAT Codes'!$A$14:$G$26,5,FALSE),'CONCAT Codes'!$B$10,'Tours Added'!A4," ",C4," ",D4," ",'CONCAT Codes'!$C$10,VLOOKUP(L4,'CONCAT Codes'!$A$14:$G$253,7,FALSE),'CONCAT Codes'!$D$10,VLOOKUP(L4,'CONCAT Codes'!$A$14:$G$26,6,FALSE))</f>
        <v>&lt;br /&gt; &lt;br /&gt; &lt;strong&gt;To apply, contact: &lt;a href="mailto:joseph.h.sorg2.mil@mail.mil?subject=Tour 26-6411 USASAC-NGB-OPV HR Tech &amp;amp;cc=dfas.indianapolis-in.zh.mbx.pfi@mail.mil&amp;amp;body=Please find my resume and bio attached for consideration."&gt;SFC Joe Sorg&lt;/a&gt;&lt;/strong&gt; - 317-627-0951</v>
      </c>
    </row>
    <row r="5" spans="1:18" ht="115.5" customHeight="1">
      <c r="A5" s="1" t="s">
        <v>591</v>
      </c>
      <c r="B5" s="23" t="s">
        <v>158</v>
      </c>
      <c r="C5" s="23" t="s">
        <v>604</v>
      </c>
      <c r="D5" s="15" t="s">
        <v>592</v>
      </c>
      <c r="E5" s="24" t="s">
        <v>602</v>
      </c>
      <c r="F5" s="23" t="s">
        <v>1</v>
      </c>
      <c r="G5" s="23" t="s">
        <v>593</v>
      </c>
      <c r="H5" s="23" t="s">
        <v>146</v>
      </c>
      <c r="I5" s="3" t="s">
        <v>2</v>
      </c>
      <c r="J5" s="24" t="s">
        <v>3</v>
      </c>
      <c r="K5" s="62" t="str">
        <f>HYPERLINK("mailto:"&amp;VLOOKUP(L5,'CONCAT Codes'!$A$14:$G$26,5,FALSE)&amp;"?subject="&amp;_xlfn.CONCAT(C5," - APPLICANT for ",A5)&amp;"&amp;cc="&amp;'CONCAT Codes'!$A$32&amp;"&amp;body="&amp;D5&amp;"%0A%0APlease see my resume and bio for the above tour.","Click HERE to apply")</f>
        <v>Click HERE to apply</v>
      </c>
      <c r="L5" s="24" t="s">
        <v>210</v>
      </c>
      <c r="N5" s="26" t="str">
        <f>CONCATENATE('CONCAT Codes'!$A$2," ",D5," ",A5," ",'CONCAT Codes'!$B$2," ",F5,": ",G5,'CONCAT Codes'!$C$2)</f>
        <v>&lt;table border="0" cellpadding="1" cellspacing="1" style="background-color:#213b69;border-style:hidden;" width="100%"&gt;
 &lt;thead&gt;
  &lt;tr&gt;
   &lt;th scope="col"&gt;&amp;nbsp;&lt;/th&gt;
   &lt;td&gt;
   &lt;h3 style="text-align: left;"&gt;&lt;strong&gt;&lt;span style="color:#ffffff;"&gt; Warrior Pay Modernization Financial Specialist 26-6413 &lt;/span&gt;&lt;/strong&gt;&lt;/h3&gt;
   &lt;/td&gt;
   &lt;td&gt;
   &lt;h4 style="text-align: right;"&gt;&lt;span style="color:#ffffff;"&gt; Army: E7:E8&lt;/span&gt;&lt;/h4&gt;
   &lt;/td&gt;
   &lt;th scope="col"&gt;&amp;nbsp;&lt;/th&gt;
  &lt;/tr&gt;
 &lt;/thead&gt;
&lt;/table&gt;'</v>
      </c>
      <c r="P5" s="26" t="str">
        <f>CONCATENATE('CONCAT Codes'!$A$6,'CONCAT Codes'!$B$6,'Tours Added'!H5,", ",'Tours Added'!I5,'CONCAT Codes'!C$6,B5,'CONCAT Codes'!$D$6,C5,'CONCAT Codes'!$E$6,F5,'CONCAT Codes'!$F$6,G5,'CONCAT Codes'!$G$6,'Tours Added'!E5)</f>
        <v>&lt;strong&gt; Location:&lt;/strong&gt; Indianapolis, IN&lt;br /&gt;
&lt;strong&gt;Agency:&lt;/strong&gt; Defense Finance and Accounting Service&lt;strong&gt; Activity:&lt;/strong&gt; DFAS-IND-JJE&lt;br /&gt;
&lt;strong&gt;Service:&lt;/strong&gt; Army&lt;strong&gt; Desired Grade:&lt;/strong&gt; E7:E8&lt;br /&gt;
&lt;br /&gt;
&lt;strong&gt;Tour Description:&lt;/strong&gt; 26-6413, Length 1 Year:
As a Senior Military Pay SME, the selected service member will operate at the intersection of financial policy, legacy systems engineering, and modern ERP software development. Key duties include:
Enterprise Pay Modernization &amp; Cutover: Lead and support the technical cutover, data migration, validation, and parallel operations transitioning from legacy DJMS-AC/RC environments to the IPPS-A Direct to Treasury pay delivery capability.
Agile Development &amp; Sprint Execution: Embed directly within multi-functional Agile Sprint Teams during Program Increments (PIs). Drive requirements decomposition, user story formulation, acceptance criteria definition, and sprint backlog burn-downs to ensure statutory military pay rules are accurately coded into automated system increments.
Systemic Diagnostics &amp; Error Resolution: Diagnose and resolve complex, systemic pay issues, including Master Military Pay Account (MMPA) anomalies, high-volume Format Identification (FID) rejects, and Transaction Identification Number (TIN) errors caused by duplicate entries or data synchronization failures.
Data Integrity &amp; Exchange Validation: Conduct end-to-end audits of bi-directional system-to-system data exchanges between IPPS-A and legacy DJMS, ensuring 100% data accounting and a seamless, risk-free migration pathway.
BPR &amp; Change Management: Facilitate Business Process Re-engineering (BPR) and Organizational Change Management (OCM) to support local Army Military Pay Offices (AMPOs) and field technicians through new modernization workflows.
Enterprise Analytics &amp; Data Staging: Coordinate and support enterprise-level data cleansing pipelines and legacy records extraction for staging into IPPS-A and the ADVANA Data Lake to enable advanced operational dashboards.
APPLICANTS
Send the following documents to the PFI Coordinator for the position:
 Professional Resume
 Military Bio
 Soldier Talent Profile
PFI Coordinator: SFC Holly C. Tilley Email: holly.c.tilley.mil@mail.mil
Qualifications: To be considered for this competitive tour, applicants must meet the following mandatory criteria:
Financial Management Experience: Minimum of ten (10) years of professional Financial Management (FM) experience, with significant, proven operational service within Army Military Pay Offices (AMPOs) or military pay Central Site operations.
Legacy Systems Mastery: In-depth, hands-on operational expertise in DJMS-AC (Active Component), DJMS-RC (Reserve Component), and direct transactional execution using DMO (Defense MilPay Office).
Technical Transactional Knowledge: Expert-level understanding of Master Military Pay Accounts (MMPAs), Format Identifiers (FIDs), and Transaction Identification Numbers (TINs).
Modern ERP Systems Proficiency: User-level or analyst-level proficiency operating within the Integrated Personnel and Pay System – Army (IPPS-A) alongside legacy interfaces.
Comprehensive Entitlement Expertise: Authoritative knowledge of Department of Defense Financial Management Regulation (DoD FMR) Volume 7A military entitlements, including Basic Allowance for Housing (BAH), Basic Allowance for Subsistence (BAS), Special/Incentive Pays (e.g., SDAP, HFP/IDP, Flight Pay), and joint Travel Entitlements.
Agile Framework Credentials: Active industry Agile certification (e.g., SAFe Agilist/Practitioner, PMI-ACP, CSM, CSPO) paired with practical experience executing tasks within an Agile sprint/PI framework.</v>
      </c>
      <c r="R5" s="25" t="str">
        <f>_xlfn.CONCAT('CONCAT Codes'!$A$10,VLOOKUP(L5,'CONCAT Codes'!$A$14:$G$26,5,FALSE),'CONCAT Codes'!$B$10,'Tours Added'!A5," ",C5," ",D5," ",'CONCAT Codes'!$C$10,VLOOKUP(L5,'CONCAT Codes'!$A$14:$G$253,7,FALSE),'CONCAT Codes'!$D$10,VLOOKUP(L5,'CONCAT Codes'!$A$14:$G$26,6,FALSE))</f>
        <v>&lt;br /&gt; &lt;br /&gt; &lt;strong&gt;To apply, contact: &lt;a href="mailto:holly.c.tilley.mil@mail.mil?subject=Tour 26-6413 DFAS-IND-JJE Warrior Pay Modernization Financial Specialist &amp;amp;cc=dfas.indianapolis-in.zh.mbx.pfi@mail.mil&amp;amp;body=Please find my resume and bio attached for consideration."&gt;SFC Holly Tilley&lt;/a&gt;&lt;/strong&gt; - 463-298-4362</v>
      </c>
    </row>
    <row r="6" spans="1:18" ht="165.65" customHeight="1">
      <c r="A6" s="1" t="s">
        <v>594</v>
      </c>
      <c r="B6" s="23" t="s">
        <v>37</v>
      </c>
      <c r="C6" s="23" t="s">
        <v>422</v>
      </c>
      <c r="D6" s="15" t="s">
        <v>595</v>
      </c>
      <c r="E6" s="24" t="s">
        <v>599</v>
      </c>
      <c r="F6" s="23" t="s">
        <v>25</v>
      </c>
      <c r="G6" s="23" t="s">
        <v>27</v>
      </c>
      <c r="H6" s="23" t="s">
        <v>149</v>
      </c>
      <c r="I6" s="3" t="s">
        <v>608</v>
      </c>
      <c r="J6" s="24" t="s">
        <v>3</v>
      </c>
      <c r="K6" s="62" t="str">
        <f>HYPERLINK("mailto:"&amp;VLOOKUP(L6,'CONCAT Codes'!$A$14:$G$26,5,FALSE)&amp;"?subject="&amp;_xlfn.CONCAT(C6," - APPLICANT for ",A6)&amp;"&amp;cc="&amp;'CONCAT Codes'!$A$32&amp;"&amp;body="&amp;D6&amp;"%0A%0APlease see my resume and bio for the above tour.","Click HERE to apply")</f>
        <v>Click HERE to apply</v>
      </c>
      <c r="L6" s="24" t="s">
        <v>49</v>
      </c>
      <c r="N6" s="26" t="str">
        <f>CONCATENATE('CONCAT Codes'!$A$2," ",D6," ",A6," ",'CONCAT Codes'!$B$2," ",F6,": ",G6,'CONCAT Codes'!$C$2)</f>
        <v>&lt;table border="0" cellpadding="1" cellspacing="1" style="background-color:#213b69;border-style:hidden;" width="100%"&gt;
 &lt;thead&gt;
  &lt;tr&gt;
   &lt;th scope="col"&gt;&amp;nbsp;&lt;/th&gt;
   &lt;td&gt;
   &lt;h3 style="text-align: left;"&gt;&lt;strong&gt;&lt;span style="color:#ffffff;"&gt; Resource Analyst/Budget Analyst 26-6414 &lt;/span&gt;&lt;/strong&gt;&lt;/h3&gt;
   &lt;/td&gt;
   &lt;td&gt;
   &lt;h4 style="text-align: right;"&gt;&lt;span style="color:#ffffff;"&gt; Army or Air Force: E5:E6:E7&lt;/span&gt;&lt;/h4&gt;
   &lt;/td&gt;
   &lt;th scope="col"&gt;&amp;nbsp;&lt;/th&gt;
  &lt;/tr&gt;
 &lt;/thead&gt;
&lt;/table&gt;'</v>
      </c>
      <c r="P6" s="26" t="str">
        <f>CONCATENATE('CONCAT Codes'!$A$6,'CONCAT Codes'!$B$6,'Tours Added'!H6,", ",'Tours Added'!I6,'CONCAT Codes'!C$6,B6,'CONCAT Codes'!$D$6,C6,'CONCAT Codes'!$E$6,F6,'CONCAT Codes'!$F$6,G6,'CONCAT Codes'!$G$6,'Tours Added'!E6)</f>
        <v>&lt;strong&gt; Location:&lt;/strong&gt; Multiple, MD, VA&lt;br /&gt;
&lt;strong&gt;Agency:&lt;/strong&gt; Defense Counterintelligence &amp; Security Agency&lt;strong&gt; Activity:&lt;/strong&gt; DCSA - CFO&lt;br /&gt;
&lt;strong&gt;Service:&lt;/strong&gt; Army or Air Force&lt;strong&gt; Desired Grade:&lt;/strong&gt; E5:E6:E7&lt;br /&gt;
&lt;br /&gt;
&lt;strong&gt;Tour Description:&lt;/strong&gt; 26-6414, Length 1 Year:
MULTIPLE LOCATIONS: QUANTICO, VA / Ft. MEADE, MD
Applicants must email the following documents to leanne.felvus-webb.mil@mail.mil for consideration
Professional Resume
Military Bio
Last three evaluations***
The Defense Counterintelligence and Security Agency (DCSA) is the primary executive branch service provider of personnel background investigations for the Federal Government with the mission of ensuring a trusted federal, industrial and affiliated workforce to advance and preserve America’s strategic edge. The incumbent will serve in the Office of Chief Financial Officer, Defense Counterintelligence and Security Agency. 
Prepares, reviews, and provides updated financial information for monthly, quarterly, and yearly reconciliation and financial reporting. Performs as liaison between multiple program owners to realign spending authority to support critical mission requirements. Analyzes financial data, formulate recommendations, and presents analysis to program owners. Analyzes fiscal data to determine execution rate variances. Collaborates with mission owners to develop effective resource allocation strategies, track execution rates, and manage spend plan. Prepares status of funds reports and brief authoritative financial advice to the program office on matters concerning their obligations and expenditures on a weekly basis or as often as required. Generates and analyzes financial reports to track budget performance and identify variances. Completes execution analyses to support spend plan requirements. Facilitate weekly collaboration sessions with the mission owners. Monitors the performance of assigned programs against established budget targets. Researches and clears unmatched disbursement (UMD) transactions. Reviews dormant accounts to determine whether the obligations are still valid. Reviews and reconciles open commitments and unliquidated obligations (ULOs), promptly resolving discrepancies to maintain accurate financial reports. Validates contract execution and management in accordance with the DCSA guidance and DoD regulatory policy. Provides quality and professional customer support, fostering effective working relationships with customers and coworkers through collaboration, cooperation, and effective listening. Continuously works with customers to develop a mutual understanding of their requirements. Pays attention to crucial details and stays involved until all aspects of an issue are answered/resolved.
Civilian experience will be considered for this position.
PCS is authorized.
Qualifications:  Applicant must have DoD financial management experience; budget experience preferred.  Applicant must have and be current with DoD Financial Management Certification Program (DFMCP) Level 1 or higher, and or military equivalence  Completed fiscal law/appropriations law courses is a requirement of the position. Experience with Oracle-based Enterprise Resource Planning (ERP) system (e.g., DAI, GFEBS, DEAMS) is preferred. Secret clearance required.</v>
      </c>
      <c r="R6" s="25" t="str">
        <f>_xlfn.CONCAT('CONCAT Codes'!$A$10,VLOOKUP(L6,'CONCAT Codes'!$A$14:$G$26,5,FALSE),'CONCAT Codes'!$B$10,'Tours Added'!A6," ",C6," ",D6," ",'CONCAT Codes'!$C$10,VLOOKUP(L6,'CONCAT Codes'!$A$14:$G$253,7,FALSE),'CONCAT Codes'!$D$10,VLOOKUP(L6,'CONCAT Codes'!$A$14:$G$26,6,FALSE))</f>
        <v>&lt;br /&gt; &lt;br /&gt; &lt;strong&gt;To apply, contact: &lt;a href="mailto:leanne.felvus-webb.mil@mail.mil?subject=Tour 26-6414 DCSA - CFO Resource Analyst/Budget Analyst &amp;amp;cc=dfas.indianapolis-in.zh.mbx.pfi@mail.mil&amp;amp;body=Please find my resume and bio attached for consideration."&gt;SFC Leanne Felvus-Webb&lt;/a&gt;&lt;/strong&gt; - 614-397-3226</v>
      </c>
    </row>
    <row r="7" spans="1:18" ht="165.65" customHeight="1">
      <c r="A7" s="1"/>
      <c r="B7" s="23"/>
      <c r="C7" s="23"/>
      <c r="D7" s="15"/>
      <c r="E7" s="24"/>
      <c r="F7" s="23"/>
      <c r="G7" s="23"/>
      <c r="H7" s="23"/>
      <c r="I7" s="3"/>
      <c r="J7" s="24"/>
      <c r="K7" s="62"/>
      <c r="L7" s="24"/>
      <c r="N7" s="26" t="str">
        <f>CONCATENATE('CONCAT Codes'!$A$2," ",D7," ",A7," ",'CONCAT Codes'!$B$2," ",F7,": ",G7,'CONCAT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7" s="26" t="str">
        <f>CONCATENATE('CONCAT Codes'!$A$6,'CONCAT Codes'!$B$6,'Tours Added'!H7,", ",'Tours Added'!I7,'CONCAT Codes'!C$6,B7,'CONCAT Codes'!$D$6,C7,'CONCAT Codes'!$E$6,F7,'CONCAT Codes'!$F$6,G7,'CONCAT Codes'!$G$6,'Tours Added'!E7)</f>
        <v xml:space="preserve">&lt;strong&gt; Location:&lt;/strong&gt; , &lt;br /&gt;
&lt;strong&gt;Agency:&lt;/strong&gt; &lt;strong&gt; Activity:&lt;/strong&gt; &lt;br /&gt;
&lt;strong&gt;Service:&lt;/strong&gt; &lt;strong&gt; Desired Grade:&lt;/strong&gt; &lt;br /&gt;
&lt;br /&gt;
&lt;strong&gt;Tour Description:&lt;/strong&gt; </v>
      </c>
      <c r="R7" s="25" t="e">
        <f>_xlfn.CONCAT('CONCAT Codes'!$A$10,VLOOKUP(L7,'CONCAT Codes'!$A$14:$G$26,5,FALSE),'CONCAT Codes'!$B$10,'Tours Added'!A7," ",C7," ",D7," ",'CONCAT Codes'!$C$10,VLOOKUP(L7,'CONCAT Codes'!$A$14:$G$253,7,FALSE),'CONCAT Codes'!$D$10,VLOOKUP(L7,'CONCAT Codes'!$A$14:$G$26,6,FALSE))</f>
        <v>#N/A</v>
      </c>
    </row>
    <row r="8" spans="1:18" ht="165.65" customHeight="1">
      <c r="A8" s="1"/>
      <c r="B8" s="23"/>
      <c r="C8" s="23"/>
      <c r="D8" s="15"/>
      <c r="E8" s="24"/>
      <c r="F8" s="23"/>
      <c r="G8" s="23"/>
      <c r="H8" s="23"/>
      <c r="I8" s="3"/>
      <c r="J8" s="24"/>
      <c r="K8" s="62"/>
      <c r="L8" s="24"/>
      <c r="N8" s="26" t="str">
        <f>CONCATENATE('CONCAT Codes'!$A$2," ",D8," ",A8," ",'CONCAT Codes'!$B$2," ",F8,": ",G8,'CONCAT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8" s="26" t="str">
        <f>CONCATENATE('CONCAT Codes'!$A$6,'CONCAT Codes'!$B$6,'Tours Added'!H8,", ",'Tours Added'!I8,'CONCAT Codes'!C$6,B8,'CONCAT Codes'!$D$6,C8,'CONCAT Codes'!$E$6,F8,'CONCAT Codes'!$F$6,G8,'CONCAT Codes'!$G$6,'Tours Added'!E8)</f>
        <v xml:space="preserve">&lt;strong&gt; Location:&lt;/strong&gt; , &lt;br /&gt;
&lt;strong&gt;Agency:&lt;/strong&gt; &lt;strong&gt; Activity:&lt;/strong&gt; &lt;br /&gt;
&lt;strong&gt;Service:&lt;/strong&gt; &lt;strong&gt; Desired Grade:&lt;/strong&gt; &lt;br /&gt;
&lt;br /&gt;
&lt;strong&gt;Tour Description:&lt;/strong&gt; </v>
      </c>
      <c r="R8" s="25" t="e">
        <f>_xlfn.CONCAT('CONCAT Codes'!$A$10,VLOOKUP(L8,'CONCAT Codes'!$A$14:$G$26,5,FALSE),'CONCAT Codes'!$B$10,'Tours Added'!A8," ",C8," ",D8," ",'CONCAT Codes'!$C$10,VLOOKUP(L8,'CONCAT Codes'!$A$14:$G$253,7,FALSE),'CONCAT Codes'!$D$10,VLOOKUP(L8,'CONCAT Codes'!$A$14:$G$26,6,FALSE))</f>
        <v>#N/A</v>
      </c>
    </row>
    <row r="9" spans="1:18" ht="165.65" customHeight="1">
      <c r="A9" s="1"/>
      <c r="B9" s="23"/>
      <c r="C9" s="23"/>
      <c r="D9" s="15"/>
      <c r="E9" s="24"/>
      <c r="F9" s="23"/>
      <c r="G9" s="23"/>
      <c r="H9" s="23"/>
      <c r="I9" s="3"/>
      <c r="J9" s="24"/>
      <c r="K9" s="62"/>
      <c r="L9" s="24"/>
      <c r="N9" s="26" t="str">
        <f>CONCATENATE('CONCAT Codes'!$A$2," ",D9," ",A9," ",'CONCAT Codes'!$B$2," ",F9,": ",G9,'CONCAT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9" s="26" t="str">
        <f>CONCATENATE('CONCAT Codes'!$A$6,'CONCAT Codes'!$B$6,'Tours Added'!H9,", ",'Tours Added'!I9,'CONCAT Codes'!C$6,B9,'CONCAT Codes'!$D$6,C9,'CONCAT Codes'!$E$6,F9,'CONCAT Codes'!$F$6,G9,'CONCAT Codes'!$G$6,'Tours Added'!E9)</f>
        <v xml:space="preserve">&lt;strong&gt; Location:&lt;/strong&gt; , &lt;br /&gt;
&lt;strong&gt;Agency:&lt;/strong&gt; &lt;strong&gt; Activity:&lt;/strong&gt; &lt;br /&gt;
&lt;strong&gt;Service:&lt;/strong&gt; &lt;strong&gt; Desired Grade:&lt;/strong&gt; &lt;br /&gt;
&lt;br /&gt;
&lt;strong&gt;Tour Description:&lt;/strong&gt; </v>
      </c>
      <c r="R9" s="25" t="e">
        <f>_xlfn.CONCAT('CONCAT Codes'!$A$10,VLOOKUP(L9,'CONCAT Codes'!$A$14:$G$26,5,FALSE),'CONCAT Codes'!$B$10,'Tours Added'!A9," ",C9," ",D9," ",'CONCAT Codes'!$C$10,VLOOKUP(L9,'CONCAT Codes'!$A$14:$G$253,7,FALSE),'CONCAT Codes'!$D$10,VLOOKUP(L9,'CONCAT Codes'!$A$14:$G$26,6,FALSE))</f>
        <v>#N/A</v>
      </c>
    </row>
    <row r="10" spans="1:18" ht="165.65" customHeight="1">
      <c r="A10" s="1"/>
      <c r="B10" s="23"/>
      <c r="C10" s="23"/>
      <c r="D10" s="15"/>
      <c r="E10" s="24"/>
      <c r="F10" s="23"/>
      <c r="G10" s="23"/>
      <c r="H10" s="23"/>
      <c r="I10" s="3"/>
      <c r="J10" s="24"/>
      <c r="K10" s="62"/>
      <c r="L10" s="24"/>
      <c r="N10" s="26" t="str">
        <f>CONCATENATE('CONCAT Codes'!$A$2," ",D10," ",A10," ",'CONCAT Codes'!$B$2," ",F10,": ",G10,'CONCAT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0" s="26" t="str">
        <f>CONCATENATE('CONCAT Codes'!$A$6,'CONCAT Codes'!$B$6,'Tours Added'!H10,", ",'Tours Added'!I10,'CONCAT Codes'!C$6,B10,'CONCAT Codes'!$D$6,C10,'CONCAT Codes'!$E$6,F10,'CONCAT Codes'!$F$6,G10,'CONCAT Codes'!$G$6,'Tours Added'!E10)</f>
        <v xml:space="preserve">&lt;strong&gt; Location:&lt;/strong&gt; , &lt;br /&gt;
&lt;strong&gt;Agency:&lt;/strong&gt; &lt;strong&gt; Activity:&lt;/strong&gt; &lt;br /&gt;
&lt;strong&gt;Service:&lt;/strong&gt; &lt;strong&gt; Desired Grade:&lt;/strong&gt; &lt;br /&gt;
&lt;br /&gt;
&lt;strong&gt;Tour Description:&lt;/strong&gt; </v>
      </c>
      <c r="R10" s="25" t="e">
        <f>_xlfn.CONCAT('CONCAT Codes'!$A$10,VLOOKUP(L10,'CONCAT Codes'!$A$14:$G$26,5,FALSE),'CONCAT Codes'!$B$10,'Tours Added'!A10," ",C10," ",D10," ",'CONCAT Codes'!$C$10,VLOOKUP(L10,'CONCAT Codes'!$A$14:$G$253,7,FALSE),'CONCAT Codes'!$D$10,VLOOKUP(L10,'CONCAT Codes'!$A$14:$G$26,6,FALSE))</f>
        <v>#N/A</v>
      </c>
    </row>
    <row r="11" spans="1:18" ht="165.65" customHeight="1">
      <c r="A11" s="1"/>
      <c r="B11" s="23"/>
      <c r="C11" s="23"/>
      <c r="D11" s="77"/>
      <c r="E11" s="24"/>
      <c r="F11" s="23"/>
      <c r="G11" s="23"/>
      <c r="H11" s="23"/>
      <c r="I11" s="3"/>
      <c r="J11" s="24"/>
      <c r="K11" s="62"/>
      <c r="L11" s="24"/>
      <c r="N11" s="26" t="str">
        <f>CONCATENATE('CONCAT Codes'!$A$2," ",D11," ",A11," ",'CONCAT Codes'!$B$2," ",F11,": ",G11,'CONCAT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1" s="26" t="str">
        <f>CONCATENATE('CONCAT Codes'!$A$6,'CONCAT Codes'!$B$6,'Tours Added'!H11,", ",'Tours Added'!I11,'CONCAT Codes'!C$6,B11,'CONCAT Codes'!$D$6,C11,'CONCAT Codes'!$E$6,F11,'CONCAT Codes'!$F$6,G11,'CONCAT Codes'!$G$6,'Tours Added'!E11)</f>
        <v xml:space="preserve">&lt;strong&gt; Location:&lt;/strong&gt; , &lt;br /&gt;
&lt;strong&gt;Agency:&lt;/strong&gt; &lt;strong&gt; Activity:&lt;/strong&gt; &lt;br /&gt;
&lt;strong&gt;Service:&lt;/strong&gt; &lt;strong&gt; Desired Grade:&lt;/strong&gt; &lt;br /&gt;
&lt;br /&gt;
&lt;strong&gt;Tour Description:&lt;/strong&gt; </v>
      </c>
      <c r="R11" s="25" t="e">
        <f>_xlfn.CONCAT('CONCAT Codes'!$A$10,VLOOKUP(L11,'CONCAT Codes'!$A$14:$G$26,5,FALSE),'CONCAT Codes'!$B$10,'Tours Added'!A11," ",C11," ",D11," ",'CONCAT Codes'!$C$10,VLOOKUP(L11,'CONCAT Codes'!$A$14:$G$253,7,FALSE),'CONCAT Codes'!$D$10,VLOOKUP(L11,'CONCAT Codes'!$A$14:$G$26,6,FALSE))</f>
        <v>#N/A</v>
      </c>
    </row>
    <row r="12" spans="1:18" ht="165.65" customHeight="1">
      <c r="A12" s="1"/>
      <c r="B12" s="23"/>
      <c r="C12" s="23"/>
      <c r="D12" s="77"/>
      <c r="E12" s="24"/>
      <c r="F12" s="23"/>
      <c r="G12" s="23"/>
      <c r="H12" s="23"/>
      <c r="I12" s="3"/>
      <c r="J12" s="24"/>
      <c r="K12" s="62"/>
      <c r="L12" s="24"/>
      <c r="N12" s="26" t="str">
        <f>CONCATENATE('CONCAT Codes'!$A$2," ",D12," ",A12," ",'CONCAT Codes'!$B$2," ",F12,": ",G12,'CONCAT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2" s="26" t="str">
        <f>CONCATENATE('CONCAT Codes'!$A$6,'CONCAT Codes'!$B$6,'Tours Added'!H12,", ",'Tours Added'!I12,'CONCAT Codes'!C$6,B12,'CONCAT Codes'!$D$6,C12,'CONCAT Codes'!$E$6,F12,'CONCAT Codes'!$F$6,G12,'CONCAT Codes'!$G$6,'Tours Added'!E12)</f>
        <v xml:space="preserve">&lt;strong&gt; Location:&lt;/strong&gt; , &lt;br /&gt;
&lt;strong&gt;Agency:&lt;/strong&gt; &lt;strong&gt; Activity:&lt;/strong&gt; &lt;br /&gt;
&lt;strong&gt;Service:&lt;/strong&gt; &lt;strong&gt; Desired Grade:&lt;/strong&gt; &lt;br /&gt;
&lt;br /&gt;
&lt;strong&gt;Tour Description:&lt;/strong&gt; </v>
      </c>
      <c r="R12" s="25" t="e">
        <f>_xlfn.CONCAT('CONCAT Codes'!$A$10,VLOOKUP(L12,'CONCAT Codes'!$A$14:$G$26,5,FALSE),'CONCAT Codes'!$B$10,'Tours Added'!A12," ",C12," ",D12," ",'CONCAT Codes'!$C$10,VLOOKUP(L12,'CONCAT Codes'!$A$14:$G$253,7,FALSE),'CONCAT Codes'!$D$10,VLOOKUP(L12,'CONCAT Codes'!$A$14:$G$26,6,FALSE))</f>
        <v>#N/A</v>
      </c>
    </row>
    <row r="13" spans="1:18" ht="165.65" customHeight="1">
      <c r="A13" s="1"/>
      <c r="B13" s="23"/>
      <c r="C13" s="23"/>
      <c r="D13" s="77"/>
      <c r="E13" s="24"/>
      <c r="F13" s="23"/>
      <c r="G13" s="23"/>
      <c r="H13" s="23"/>
      <c r="I13" s="3"/>
      <c r="J13" s="24"/>
      <c r="K13" s="62"/>
      <c r="L13" s="24"/>
      <c r="N13" s="26" t="str">
        <f>CONCATENATE('CONCAT Codes'!$A$2," ",D13," ",A13," ",'CONCAT Codes'!$B$2," ",F13,": ",G13,'CONCAT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3" s="26" t="str">
        <f>CONCATENATE('CONCAT Codes'!$A$6,'CONCAT Codes'!$B$6,'Tours Added'!H13,", ",'Tours Added'!I13,'CONCAT Codes'!C$6,B13,'CONCAT Codes'!$D$6,C13,'CONCAT Codes'!$E$6,F13,'CONCAT Codes'!$F$6,G13,'CONCAT Codes'!$G$6,'Tours Added'!E13)</f>
        <v xml:space="preserve">&lt;strong&gt; Location:&lt;/strong&gt; , &lt;br /&gt;
&lt;strong&gt;Agency:&lt;/strong&gt; &lt;strong&gt; Activity:&lt;/strong&gt; &lt;br /&gt;
&lt;strong&gt;Service:&lt;/strong&gt; &lt;strong&gt; Desired Grade:&lt;/strong&gt; &lt;br /&gt;
&lt;br /&gt;
&lt;strong&gt;Tour Description:&lt;/strong&gt; </v>
      </c>
      <c r="R13" s="25" t="e">
        <f>_xlfn.CONCAT('CONCAT Codes'!$A$10,VLOOKUP(L13,'CONCAT Codes'!$A$14:$G$26,5,FALSE),'CONCAT Codes'!$B$10,'Tours Added'!A13," ",C13," ",D13," ",'CONCAT Codes'!$C$10,VLOOKUP(L13,'CONCAT Codes'!$A$14:$G$253,7,FALSE),'CONCAT Codes'!$D$10,VLOOKUP(L13,'CONCAT Codes'!$A$14:$G$26,6,FALSE))</f>
        <v>#N/A</v>
      </c>
    </row>
    <row r="14" spans="1:18" ht="165.65" customHeight="1">
      <c r="A14" s="1"/>
      <c r="B14" s="23"/>
      <c r="C14" s="23"/>
      <c r="D14" s="77"/>
      <c r="E14" s="24"/>
      <c r="F14" s="23"/>
      <c r="G14" s="23"/>
      <c r="H14" s="23"/>
      <c r="I14" s="3"/>
      <c r="J14" s="24"/>
      <c r="K14" s="62"/>
      <c r="L14" s="24"/>
      <c r="N14" s="26" t="str">
        <f>CONCATENATE('CONCAT Codes'!$A$2," ",D14," ",A14," ",'CONCAT Codes'!$B$2," ",F14,": ",G14,'CONCAT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4" s="26" t="str">
        <f>CONCATENATE('CONCAT Codes'!$A$6,'CONCAT Codes'!$B$6,'Tours Added'!H14,", ",'Tours Added'!I14,'CONCAT Codes'!C$6,B14,'CONCAT Codes'!$D$6,C14,'CONCAT Codes'!$E$6,F14,'CONCAT Codes'!$F$6,G14,'CONCAT Codes'!$G$6,'Tours Added'!E14)</f>
        <v xml:space="preserve">&lt;strong&gt; Location:&lt;/strong&gt; , &lt;br /&gt;
&lt;strong&gt;Agency:&lt;/strong&gt; &lt;strong&gt; Activity:&lt;/strong&gt; &lt;br /&gt;
&lt;strong&gt;Service:&lt;/strong&gt; &lt;strong&gt; Desired Grade:&lt;/strong&gt; &lt;br /&gt;
&lt;br /&gt;
&lt;strong&gt;Tour Description:&lt;/strong&gt; </v>
      </c>
      <c r="R14" s="25" t="e">
        <f>_xlfn.CONCAT('CONCAT Codes'!$A$10,VLOOKUP(L14,'CONCAT Codes'!$A$14:$G$26,5,FALSE),'CONCAT Codes'!$B$10,'Tours Added'!A14," ",C14," ",D14," ",'CONCAT Codes'!$C$10,VLOOKUP(L14,'CONCAT Codes'!$A$14:$G$253,7,FALSE),'CONCAT Codes'!$D$10,VLOOKUP(L14,'CONCAT Codes'!$A$14:$G$26,6,FALSE))</f>
        <v>#N/A</v>
      </c>
    </row>
    <row r="15" spans="1:18" ht="165.65" customHeight="1">
      <c r="A15" s="1"/>
      <c r="B15" s="23"/>
      <c r="C15" s="23"/>
      <c r="D15" s="77"/>
      <c r="E15" s="24"/>
      <c r="F15" s="23"/>
      <c r="G15" s="23"/>
      <c r="H15" s="23"/>
      <c r="I15" s="3"/>
      <c r="J15" s="24"/>
      <c r="K15" s="62"/>
      <c r="L15" s="24"/>
      <c r="N15" s="26" t="str">
        <f>CONCATENATE('CONCAT Codes'!$A$2," ",D15," ",A15," ",'CONCAT Codes'!$B$2," ",F15,": ",G15,'CONCAT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5" s="26" t="str">
        <f>CONCATENATE('CONCAT Codes'!$A$6,'CONCAT Codes'!$B$6,'Tours Added'!H15,", ",'Tours Added'!I15,'CONCAT Codes'!C$6,B15,'CONCAT Codes'!$D$6,C15,'CONCAT Codes'!$E$6,F15,'CONCAT Codes'!$F$6,G15,'CONCAT Codes'!$G$6,'Tours Added'!E15)</f>
        <v xml:space="preserve">&lt;strong&gt; Location:&lt;/strong&gt; , &lt;br /&gt;
&lt;strong&gt;Agency:&lt;/strong&gt; &lt;strong&gt; Activity:&lt;/strong&gt; &lt;br /&gt;
&lt;strong&gt;Service:&lt;/strong&gt; &lt;strong&gt; Desired Grade:&lt;/strong&gt; &lt;br /&gt;
&lt;br /&gt;
&lt;strong&gt;Tour Description:&lt;/strong&gt; </v>
      </c>
      <c r="R15" s="25" t="e">
        <f>_xlfn.CONCAT('CONCAT Codes'!$A$10,VLOOKUP(L15,'CONCAT Codes'!$A$14:$G$26,5,FALSE),'CONCAT Codes'!$B$10,'Tours Added'!A15," ",C15," ",D15," ",'CONCAT Codes'!$C$10,VLOOKUP(L15,'CONCAT Codes'!$A$14:$G$253,7,FALSE),'CONCAT Codes'!$D$10,VLOOKUP(L15,'CONCAT Codes'!$A$14:$G$26,6,FALSE))</f>
        <v>#N/A</v>
      </c>
    </row>
    <row r="16" spans="1:18" ht="165.65" customHeight="1">
      <c r="A16" s="1"/>
      <c r="B16" s="23"/>
      <c r="C16" s="23"/>
      <c r="D16" s="77"/>
      <c r="E16" s="24"/>
      <c r="F16" s="23"/>
      <c r="G16" s="23"/>
      <c r="H16" s="23"/>
      <c r="I16" s="3"/>
      <c r="J16" s="24"/>
      <c r="K16" s="62"/>
      <c r="L16" s="24"/>
      <c r="N16" s="26" t="str">
        <f>CONCATENATE('CONCAT Codes'!$A$2," ",D16," ",A16," ",'CONCAT Codes'!$B$2," ",F16,": ",G16,'CONCAT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6" s="26" t="str">
        <f>CONCATENATE('CONCAT Codes'!$A$6,'CONCAT Codes'!$B$6,'Tours Added'!H16,", ",'Tours Added'!I16,'CONCAT Codes'!C$6,B16,'CONCAT Codes'!$D$6,C16,'CONCAT Codes'!$E$6,F16,'CONCAT Codes'!$F$6,G16,'CONCAT Codes'!$G$6,'Tours Added'!E16)</f>
        <v xml:space="preserve">&lt;strong&gt; Location:&lt;/strong&gt; , &lt;br /&gt;
&lt;strong&gt;Agency:&lt;/strong&gt; &lt;strong&gt; Activity:&lt;/strong&gt; &lt;br /&gt;
&lt;strong&gt;Service:&lt;/strong&gt; &lt;strong&gt; Desired Grade:&lt;/strong&gt; &lt;br /&gt;
&lt;br /&gt;
&lt;strong&gt;Tour Description:&lt;/strong&gt; </v>
      </c>
      <c r="R16" s="25" t="e">
        <f>_xlfn.CONCAT('CONCAT Codes'!$A$10,VLOOKUP(L16,'CONCAT Codes'!$A$14:$G$26,5,FALSE),'CONCAT Codes'!$B$10,'Tours Added'!A16," ",C16," ",D16," ",'CONCAT Codes'!$C$10,VLOOKUP(L16,'CONCAT Codes'!$A$14:$G$253,7,FALSE),'CONCAT Codes'!$D$10,VLOOKUP(L16,'CONCAT Codes'!$A$14:$G$26,6,FALSE))</f>
        <v>#N/A</v>
      </c>
    </row>
    <row r="17" spans="1:18" ht="165.65" customHeight="1">
      <c r="A17" s="1"/>
      <c r="B17" s="23"/>
      <c r="C17" s="23"/>
      <c r="D17" s="77"/>
      <c r="E17" s="24"/>
      <c r="F17" s="23"/>
      <c r="G17" s="23"/>
      <c r="H17" s="23"/>
      <c r="I17" s="3"/>
      <c r="J17" s="24"/>
      <c r="K17" s="62"/>
      <c r="L17" s="24"/>
      <c r="N17" s="26" t="str">
        <f>CONCATENATE('CONCAT Codes'!$A$2," ",D17," ",A17," ",'CONCAT Codes'!$B$2," ",F17,": ",G17,'CONCAT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7" s="26" t="str">
        <f>CONCATENATE('CONCAT Codes'!$A$6,'CONCAT Codes'!$B$6,'Tours Added'!H17,", ",'Tours Added'!I17,'CONCAT Codes'!C$6,B17,'CONCAT Codes'!$D$6,C17,'CONCAT Codes'!$E$6,F17,'CONCAT Codes'!$F$6,G17,'CONCAT Codes'!$G$6,'Tours Added'!E17)</f>
        <v xml:space="preserve">&lt;strong&gt; Location:&lt;/strong&gt; , &lt;br /&gt;
&lt;strong&gt;Agency:&lt;/strong&gt; &lt;strong&gt; Activity:&lt;/strong&gt; &lt;br /&gt;
&lt;strong&gt;Service:&lt;/strong&gt; &lt;strong&gt; Desired Grade:&lt;/strong&gt; &lt;br /&gt;
&lt;br /&gt;
&lt;strong&gt;Tour Description:&lt;/strong&gt; </v>
      </c>
      <c r="R17" s="25" t="e">
        <f>_xlfn.CONCAT('CONCAT Codes'!$A$10,VLOOKUP(L17,'CONCAT Codes'!$A$14:$G$26,5,FALSE),'CONCAT Codes'!$B$10,'Tours Added'!A17," ",C17," ",D17," ",'CONCAT Codes'!$C$10,VLOOKUP(L17,'CONCAT Codes'!$A$14:$G$253,7,FALSE),'CONCAT Codes'!$D$10,VLOOKUP(L17,'CONCAT Codes'!$A$14:$G$26,6,FALSE))</f>
        <v>#N/A</v>
      </c>
    </row>
    <row r="18" spans="1:18" ht="165.65" customHeight="1">
      <c r="A18" s="1"/>
      <c r="B18" s="23"/>
      <c r="C18" s="23"/>
      <c r="D18" s="77"/>
      <c r="E18" s="24"/>
      <c r="F18" s="23"/>
      <c r="G18" s="23"/>
      <c r="H18" s="23"/>
      <c r="I18" s="3"/>
      <c r="J18" s="24"/>
      <c r="K18" s="62"/>
      <c r="L18" s="24"/>
      <c r="N18" s="26" t="str">
        <f>CONCATENATE('CONCAT Codes'!$A$2," ",D18," ",A18," ",'CONCAT Codes'!$B$2," ",F18,": ",G18,'CONCAT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8" s="26" t="str">
        <f>CONCATENATE('CONCAT Codes'!$A$6,'CONCAT Codes'!$B$6,'Tours Added'!H18,", ",'Tours Added'!I18,'CONCAT Codes'!C$6,B18,'CONCAT Codes'!$D$6,C18,'CONCAT Codes'!$E$6,F18,'CONCAT Codes'!$F$6,G18,'CONCAT Codes'!$G$6,'Tours Added'!E18)</f>
        <v xml:space="preserve">&lt;strong&gt; Location:&lt;/strong&gt; , &lt;br /&gt;
&lt;strong&gt;Agency:&lt;/strong&gt; &lt;strong&gt; Activity:&lt;/strong&gt; &lt;br /&gt;
&lt;strong&gt;Service:&lt;/strong&gt; &lt;strong&gt; Desired Grade:&lt;/strong&gt; &lt;br /&gt;
&lt;br /&gt;
&lt;strong&gt;Tour Description:&lt;/strong&gt; </v>
      </c>
      <c r="R18" s="25" t="e">
        <f>_xlfn.CONCAT('CONCAT Codes'!$A$10,VLOOKUP(L18,'CONCAT Codes'!$A$14:$G$26,5,FALSE),'CONCAT Codes'!$B$10,'Tours Added'!A18," ",C18," ",D18," ",'CONCAT Codes'!$C$10,VLOOKUP(L18,'CONCAT Codes'!$A$14:$G$253,7,FALSE),'CONCAT Codes'!$D$10,VLOOKUP(L18,'CONCAT Codes'!$A$14:$G$26,6,FALSE))</f>
        <v>#N/A</v>
      </c>
    </row>
    <row r="19" spans="1:18" ht="165.65" customHeight="1">
      <c r="A19" s="1"/>
      <c r="B19" s="23"/>
      <c r="C19" s="23"/>
      <c r="D19" s="77"/>
      <c r="E19" s="24"/>
      <c r="F19" s="23"/>
      <c r="G19" s="23"/>
      <c r="H19" s="23"/>
      <c r="I19" s="3"/>
      <c r="J19" s="24"/>
      <c r="K19" s="62"/>
      <c r="L19" s="24"/>
      <c r="N19" s="26" t="str">
        <f>CONCATENATE('CONCAT Codes'!$A$2," ",D19," ",A19," ",'CONCAT Codes'!$B$2," ",F19,": ",G19,'CONCAT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19" s="26" t="str">
        <f>CONCATENATE('CONCAT Codes'!$A$6,'CONCAT Codes'!$B$6,'Tours Added'!H19,", ",'Tours Added'!I19,'CONCAT Codes'!C$6,B19,'CONCAT Codes'!$D$6,C19,'CONCAT Codes'!$E$6,F19,'CONCAT Codes'!$F$6,G19,'CONCAT Codes'!$G$6,'Tours Added'!E19)</f>
        <v xml:space="preserve">&lt;strong&gt; Location:&lt;/strong&gt; , &lt;br /&gt;
&lt;strong&gt;Agency:&lt;/strong&gt; &lt;strong&gt; Activity:&lt;/strong&gt; &lt;br /&gt;
&lt;strong&gt;Service:&lt;/strong&gt; &lt;strong&gt; Desired Grade:&lt;/strong&gt; &lt;br /&gt;
&lt;br /&gt;
&lt;strong&gt;Tour Description:&lt;/strong&gt; </v>
      </c>
      <c r="R19" s="25" t="e">
        <f>_xlfn.CONCAT('CONCAT Codes'!$A$10,VLOOKUP(L19,'CONCAT Codes'!$A$14:$G$26,5,FALSE),'CONCAT Codes'!$B$10,'Tours Added'!A19," ",C19," ",D19," ",'CONCAT Codes'!$C$10,VLOOKUP(L19,'CONCAT Codes'!$A$14:$G$253,7,FALSE),'CONCAT Codes'!$D$10,VLOOKUP(L19,'CONCAT Codes'!$A$14:$G$26,6,FALSE))</f>
        <v>#N/A</v>
      </c>
    </row>
    <row r="20" spans="1:18" ht="165.65" customHeight="1">
      <c r="A20" s="1"/>
      <c r="B20" s="23"/>
      <c r="C20" s="23"/>
      <c r="D20" s="77"/>
      <c r="E20" s="24"/>
      <c r="F20" s="23"/>
      <c r="G20" s="23"/>
      <c r="H20" s="23"/>
      <c r="I20" s="3"/>
      <c r="J20" s="24"/>
      <c r="K20" s="62"/>
      <c r="L20" s="24"/>
      <c r="N20" s="26" t="str">
        <f>CONCATENATE('CONCAT Codes'!$A$2," ",D20," ",A20," ",'CONCAT Codes'!$B$2," ",F20,": ",G20,'CONCAT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0" s="26" t="str">
        <f>CONCATENATE('CONCAT Codes'!$A$6,'CONCAT Codes'!$B$6,'Tours Added'!H20,", ",'Tours Added'!I20,'CONCAT Codes'!C$6,B20,'CONCAT Codes'!$D$6,C20,'CONCAT Codes'!$E$6,F20,'CONCAT Codes'!$F$6,G20,'CONCAT Codes'!$G$6,'Tours Added'!E20)</f>
        <v xml:space="preserve">&lt;strong&gt; Location:&lt;/strong&gt; , &lt;br /&gt;
&lt;strong&gt;Agency:&lt;/strong&gt; &lt;strong&gt; Activity:&lt;/strong&gt; &lt;br /&gt;
&lt;strong&gt;Service:&lt;/strong&gt; &lt;strong&gt; Desired Grade:&lt;/strong&gt; &lt;br /&gt;
&lt;br /&gt;
&lt;strong&gt;Tour Description:&lt;/strong&gt; </v>
      </c>
      <c r="R20" s="25" t="e">
        <f>_xlfn.CONCAT('CONCAT Codes'!$A$10,VLOOKUP(L20,'CONCAT Codes'!$A$14:$G$26,5,FALSE),'CONCAT Codes'!$B$10,'Tours Added'!A20," ",C20," ",D20," ",'CONCAT Codes'!$C$10,VLOOKUP(L20,'CONCAT Codes'!$A$14:$G$253,7,FALSE),'CONCAT Codes'!$D$10,VLOOKUP(L20,'CONCAT Codes'!$A$14:$G$26,6,FALSE))</f>
        <v>#N/A</v>
      </c>
    </row>
    <row r="21" spans="1:18" ht="165.65" customHeight="1">
      <c r="A21" s="1"/>
      <c r="B21" s="23"/>
      <c r="C21" s="23"/>
      <c r="D21" s="77"/>
      <c r="E21" s="24"/>
      <c r="F21" s="23"/>
      <c r="G21" s="23"/>
      <c r="H21" s="23"/>
      <c r="I21" s="3"/>
      <c r="J21" s="24"/>
      <c r="K21" s="62"/>
      <c r="L21" s="24"/>
      <c r="N21" s="26" t="str">
        <f>CONCATENATE('CONCAT Codes'!$A$2," ",D21," ",A21," ",'CONCAT Codes'!$B$2," ",F21,": ",G21,'CONCAT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1" s="26" t="str">
        <f>CONCATENATE('CONCAT Codes'!$A$6,'CONCAT Codes'!$B$6,'Tours Added'!H21,", ",'Tours Added'!I21,'CONCAT Codes'!C$6,B21,'CONCAT Codes'!$D$6,C21,'CONCAT Codes'!$E$6,F21,'CONCAT Codes'!$F$6,G21,'CONCAT Codes'!$G$6,'Tours Added'!E21)</f>
        <v xml:space="preserve">&lt;strong&gt; Location:&lt;/strong&gt; , &lt;br /&gt;
&lt;strong&gt;Agency:&lt;/strong&gt; &lt;strong&gt; Activity:&lt;/strong&gt; &lt;br /&gt;
&lt;strong&gt;Service:&lt;/strong&gt; &lt;strong&gt; Desired Grade:&lt;/strong&gt; &lt;br /&gt;
&lt;br /&gt;
&lt;strong&gt;Tour Description:&lt;/strong&gt; </v>
      </c>
      <c r="R21" s="25" t="e">
        <f>_xlfn.CONCAT('CONCAT Codes'!$A$10,VLOOKUP(L21,'CONCAT Codes'!$A$14:$G$26,5,FALSE),'CONCAT Codes'!$B$10,'Tours Added'!A21," ",C21," ",D21," ",'CONCAT Codes'!$C$10,VLOOKUP(L21,'CONCAT Codes'!$A$14:$G$253,7,FALSE),'CONCAT Codes'!$D$10,VLOOKUP(L21,'CONCAT Codes'!$A$14:$G$26,6,FALSE))</f>
        <v>#N/A</v>
      </c>
    </row>
    <row r="22" spans="1:18" ht="165.65" customHeight="1">
      <c r="A22" s="1"/>
      <c r="B22" s="23"/>
      <c r="C22" s="23"/>
      <c r="D22" s="77"/>
      <c r="E22" s="24"/>
      <c r="F22" s="23"/>
      <c r="G22" s="23"/>
      <c r="H22" s="23"/>
      <c r="I22" s="3"/>
      <c r="J22" s="48"/>
      <c r="L22" s="24"/>
      <c r="N22" s="26" t="str">
        <f>CONCATENATE('CONCAT Codes'!$A$2," ",D22," ",A22," ",'CONCAT Codes'!$B$2," ",F22,": ",G22,'CONCAT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2" s="26" t="str">
        <f>CONCATENATE('CONCAT Codes'!$A$6,'CONCAT Codes'!$B$6,'Tours Added'!H22,", ",'Tours Added'!I22,'CONCAT Codes'!C$6,B22,'CONCAT Codes'!$D$6,C22,'CONCAT Codes'!$E$6,F22,'CONCAT Codes'!$F$6,G22,'CONCAT Codes'!$G$6,'Tours Added'!E22)</f>
        <v xml:space="preserve">&lt;strong&gt; Location:&lt;/strong&gt; , &lt;br /&gt;
&lt;strong&gt;Agency:&lt;/strong&gt; &lt;strong&gt; Activity:&lt;/strong&gt; &lt;br /&gt;
&lt;strong&gt;Service:&lt;/strong&gt; &lt;strong&gt; Desired Grade:&lt;/strong&gt; &lt;br /&gt;
&lt;br /&gt;
&lt;strong&gt;Tour Description:&lt;/strong&gt; </v>
      </c>
      <c r="R22" s="25" t="e">
        <f>_xlfn.CONCAT('CONCAT Codes'!$A$10,VLOOKUP(L22,'CONCAT Codes'!$A$14:$G$26,5,FALSE),'CONCAT Codes'!$B$10,'Tours Added'!A22," ",C22," ",D22," ",'CONCAT Codes'!$C$10,VLOOKUP(L22,'CONCAT Codes'!$A$14:$G$253,7,FALSE),'CONCAT Codes'!$D$10,VLOOKUP(L22,'CONCAT Codes'!$A$14:$G$26,6,FALSE))</f>
        <v>#N/A</v>
      </c>
    </row>
    <row r="23" spans="1:18" ht="165.65" customHeight="1">
      <c r="A23" s="1"/>
      <c r="B23" s="23"/>
      <c r="C23" s="23"/>
      <c r="D23" s="77"/>
      <c r="E23" s="24"/>
      <c r="F23" s="23"/>
      <c r="G23" s="23"/>
      <c r="H23" s="23"/>
      <c r="I23" s="3"/>
      <c r="J23" s="48"/>
      <c r="L23" s="24"/>
      <c r="N23" s="26" t="str">
        <f>CONCATENATE('CONCAT Codes'!$A$2," ",D23," ",A23," ",'CONCAT Codes'!$B$2," ",F23,": ",G23,'CONCAT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3" s="26" t="str">
        <f>CONCATENATE('CONCAT Codes'!$A$6,'CONCAT Codes'!$B$6,'Tours Added'!H23,", ",'Tours Added'!I23,'CONCAT Codes'!C$6,B23,'CONCAT Codes'!$D$6,C23,'CONCAT Codes'!$E$6,F23,'CONCAT Codes'!$F$6,G23,'CONCAT Codes'!$G$6,'Tours Added'!E23)</f>
        <v xml:space="preserve">&lt;strong&gt; Location:&lt;/strong&gt; , &lt;br /&gt;
&lt;strong&gt;Agency:&lt;/strong&gt; &lt;strong&gt; Activity:&lt;/strong&gt; &lt;br /&gt;
&lt;strong&gt;Service:&lt;/strong&gt; &lt;strong&gt; Desired Grade:&lt;/strong&gt; &lt;br /&gt;
&lt;br /&gt;
&lt;strong&gt;Tour Description:&lt;/strong&gt; </v>
      </c>
      <c r="R23" s="25" t="e">
        <f>_xlfn.CONCAT('CONCAT Codes'!$A$10,VLOOKUP(L23,'CONCAT Codes'!$A$14:$G$26,5,FALSE),'CONCAT Codes'!$B$10,'Tours Added'!A23," ",C23," ",D23," ",'CONCAT Codes'!$C$10,VLOOKUP(L23,'CONCAT Codes'!$A$14:$G$253,7,FALSE),'CONCAT Codes'!$D$10,VLOOKUP(L23,'CONCAT Codes'!$A$14:$G$26,6,FALSE))</f>
        <v>#N/A</v>
      </c>
    </row>
    <row r="24" spans="1:18" ht="165.65" customHeight="1">
      <c r="A24" s="1"/>
      <c r="B24" s="23"/>
      <c r="C24" s="23"/>
      <c r="D24" s="77"/>
      <c r="E24" s="24"/>
      <c r="F24" s="23"/>
      <c r="G24" s="23"/>
      <c r="H24" s="23"/>
      <c r="I24" s="3"/>
      <c r="J24" s="48"/>
      <c r="L24" s="24"/>
      <c r="N24" s="26" t="str">
        <f>CONCATENATE('CONCAT Codes'!$A$2," ",D24," ",A24," ",'CONCAT Codes'!$B$2," ",F24,": ",G24,'CONCAT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4" s="26" t="str">
        <f>CONCATENATE('CONCAT Codes'!$A$6,'CONCAT Codes'!$B$6,'Tours Added'!H24,", ",'Tours Added'!I24,'CONCAT Codes'!C$6,B24,'CONCAT Codes'!$D$6,C24,'CONCAT Codes'!$E$6,F24,'CONCAT Codes'!$F$6,G24,'CONCAT Codes'!$G$6,'Tours Added'!E24)</f>
        <v xml:space="preserve">&lt;strong&gt; Location:&lt;/strong&gt; , &lt;br /&gt;
&lt;strong&gt;Agency:&lt;/strong&gt; &lt;strong&gt; Activity:&lt;/strong&gt; &lt;br /&gt;
&lt;strong&gt;Service:&lt;/strong&gt; &lt;strong&gt; Desired Grade:&lt;/strong&gt; &lt;br /&gt;
&lt;br /&gt;
&lt;strong&gt;Tour Description:&lt;/strong&gt; </v>
      </c>
      <c r="R24" s="25" t="e">
        <f>_xlfn.CONCAT('CONCAT Codes'!$A$10,VLOOKUP(L24,'CONCAT Codes'!$A$14:$G$26,5,FALSE),'CONCAT Codes'!$B$10,'Tours Added'!A24," ",C24," ",D24," ",'CONCAT Codes'!$C$10,VLOOKUP(L24,'CONCAT Codes'!$A$14:$G$253,7,FALSE),'CONCAT Codes'!$D$10,VLOOKUP(L24,'CONCAT Codes'!$A$14:$G$26,6,FALSE))</f>
        <v>#N/A</v>
      </c>
    </row>
    <row r="25" spans="1:18" ht="165.65" customHeight="1">
      <c r="A25" s="1"/>
      <c r="B25" s="23"/>
      <c r="C25" s="23"/>
      <c r="D25" s="77"/>
      <c r="E25" s="24"/>
      <c r="F25" s="23"/>
      <c r="G25" s="23"/>
      <c r="H25" s="23"/>
      <c r="I25" s="3"/>
      <c r="J25" s="48"/>
      <c r="L25" s="24"/>
      <c r="N25" s="26" t="str">
        <f>CONCATENATE('CONCAT Codes'!$A$2," ",D25," ",A25," ",'CONCAT Codes'!$B$2," ",F25,": ",G25,'CONCAT Codes'!$C$2)</f>
        <v>&lt;table border="0" cellpadding="1" cellspacing="1" style="background-color:#213b69;border-style:hidden;" width="100%"&gt;
 &lt;thead&gt;
  &lt;tr&gt;
   &lt;th scope="col"&gt;&amp;nbsp;&lt;/th&gt;
   &lt;td&gt;
   &lt;h3 style="text-align: left;"&gt;&lt;strong&gt;&lt;span style="color:#ffffff;"&gt;   &lt;/span&gt;&lt;/strong&gt;&lt;/h3&gt;
   &lt;/td&gt;
   &lt;td&gt;
   &lt;h4 style="text-align: right;"&gt;&lt;span style="color:#ffffff;"&gt; : &lt;/span&gt;&lt;/h4&gt;
   &lt;/td&gt;
   &lt;th scope="col"&gt;&amp;nbsp;&lt;/th&gt;
  &lt;/tr&gt;
 &lt;/thead&gt;
&lt;/table&gt;'</v>
      </c>
      <c r="P25" s="26" t="str">
        <f>CONCATENATE('CONCAT Codes'!$A$6,'CONCAT Codes'!$B$6,'Tours Added'!H25,", ",'Tours Added'!I25,'CONCAT Codes'!C$6,B25,'CONCAT Codes'!$D$6,C25,'CONCAT Codes'!$E$6,F25,'CONCAT Codes'!$F$6,G25,'CONCAT Codes'!$G$6,'Tours Added'!E25)</f>
        <v xml:space="preserve">&lt;strong&gt; Location:&lt;/strong&gt; , &lt;br /&gt;
&lt;strong&gt;Agency:&lt;/strong&gt; &lt;strong&gt; Activity:&lt;/strong&gt; &lt;br /&gt;
&lt;strong&gt;Service:&lt;/strong&gt; &lt;strong&gt; Desired Grade:&lt;/strong&gt; &lt;br /&gt;
&lt;br /&gt;
&lt;strong&gt;Tour Description:&lt;/strong&gt; </v>
      </c>
      <c r="R25" s="25" t="e">
        <f>_xlfn.CONCAT('CONCAT Codes'!$A$10,VLOOKUP(L25,'CONCAT Codes'!$A$14:$G$26,5,FALSE),'CONCAT Codes'!$B$10,'Tours Added'!A25," ",C25," ",D25," ",'CONCAT Codes'!$C$10,VLOOKUP(L25,'CONCAT Codes'!$A$14:$G$253,7,FALSE),'CONCAT Codes'!$D$10,VLOOKUP(L25,'CONCAT Codes'!$A$14:$G$26,6,FALSE))</f>
        <v>#N/A</v>
      </c>
    </row>
  </sheetData>
  <autoFilter ref="A1:L1" xr:uid="{CB3F2454-9102-438E-A09A-FDCB05825C50}">
    <sortState xmlns:xlrd2="http://schemas.microsoft.com/office/spreadsheetml/2017/richdata2" ref="A2:L10">
      <sortCondition ref="A1"/>
    </sortState>
  </autoFilter>
  <conditionalFormatting sqref="A1">
    <cfRule type="duplicateValues" dxfId="12" priority="249"/>
  </conditionalFormatting>
  <conditionalFormatting sqref="A2:A6">
    <cfRule type="duplicateValues" dxfId="11" priority="1"/>
  </conditionalFormatting>
  <conditionalFormatting sqref="A7:A8">
    <cfRule type="duplicateValues" dxfId="10" priority="7"/>
  </conditionalFormatting>
  <conditionalFormatting sqref="A9:A10">
    <cfRule type="duplicateValues" dxfId="9" priority="11"/>
  </conditionalFormatting>
  <conditionalFormatting sqref="A11:A21">
    <cfRule type="duplicateValues" dxfId="8" priority="61"/>
  </conditionalFormatting>
  <conditionalFormatting sqref="A22:A25">
    <cfRule type="duplicateValues" dxfId="7" priority="155"/>
  </conditionalFormatting>
  <conditionalFormatting sqref="A26:A1048576 A1">
    <cfRule type="duplicateValues" dxfId="6" priority="295"/>
  </conditionalFormatting>
  <conditionalFormatting sqref="K2:K21">
    <cfRule type="containsText" dxfId="5" priority="2" operator="containsText" text="Click HERE to apply">
      <formula>NOT(ISERROR(SEARCH("Click HERE to apply",K2)))</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7033A-0FFD-4BE0-B2BF-CE9E4922D697}">
  <dimension ref="A1:L34"/>
  <sheetViews>
    <sheetView topLeftCell="B2" workbookViewId="0">
      <selection activeCell="H26" sqref="H26"/>
    </sheetView>
  </sheetViews>
  <sheetFormatPr defaultRowHeight="14.5"/>
  <cols>
    <col min="1" max="1" width="37.1796875" customWidth="1"/>
    <col min="2" max="2" width="28.81640625" customWidth="1"/>
    <col min="3" max="3" width="21.1796875" customWidth="1"/>
    <col min="4" max="4" width="34.81640625" bestFit="1" customWidth="1"/>
    <col min="5" max="5" width="27.81640625" customWidth="1"/>
    <col min="6" max="6" width="40.81640625" bestFit="1" customWidth="1"/>
    <col min="7" max="7" width="37.54296875" customWidth="1"/>
    <col min="8" max="8" width="29" customWidth="1"/>
    <col min="9" max="10" width="26.1796875" customWidth="1"/>
    <col min="11" max="11" width="60.1796875" customWidth="1"/>
    <col min="12" max="16" width="26.1796875" customWidth="1"/>
  </cols>
  <sheetData>
    <row r="1" spans="1:12" s="30" customFormat="1">
      <c r="A1" s="84" t="s">
        <v>67</v>
      </c>
      <c r="B1" s="84"/>
      <c r="C1" s="84"/>
    </row>
    <row r="2" spans="1:12" s="34" customFormat="1" ht="145">
      <c r="A2" s="33" t="s">
        <v>66</v>
      </c>
      <c r="B2" s="33" t="s">
        <v>65</v>
      </c>
      <c r="C2" s="33" t="s">
        <v>64</v>
      </c>
    </row>
    <row r="5" spans="1:12" s="29" customFormat="1">
      <c r="A5" s="28" t="s">
        <v>69</v>
      </c>
    </row>
    <row r="6" spans="1:12" s="39" customFormat="1" ht="70">
      <c r="A6" s="35"/>
      <c r="B6" s="35" t="s">
        <v>139</v>
      </c>
      <c r="C6" s="36" t="s">
        <v>71</v>
      </c>
      <c r="D6" s="35" t="s">
        <v>70</v>
      </c>
      <c r="E6" s="36" t="s">
        <v>72</v>
      </c>
      <c r="F6" s="35" t="s">
        <v>73</v>
      </c>
      <c r="G6" s="36" t="s">
        <v>74</v>
      </c>
      <c r="H6" s="36" t="s">
        <v>75</v>
      </c>
      <c r="I6" s="36" t="s">
        <v>76</v>
      </c>
      <c r="J6" s="35" t="s">
        <v>78</v>
      </c>
      <c r="K6" s="37" t="s">
        <v>79</v>
      </c>
      <c r="L6" s="38" t="s">
        <v>80</v>
      </c>
    </row>
    <row r="7" spans="1:12" s="27" customFormat="1">
      <c r="A7" s="44"/>
      <c r="B7" s="44"/>
      <c r="C7" s="45"/>
      <c r="D7" s="44"/>
      <c r="E7" s="45"/>
      <c r="F7" s="44"/>
      <c r="G7" s="45"/>
      <c r="H7" s="45"/>
      <c r="I7" s="45"/>
      <c r="J7" s="44"/>
      <c r="K7" s="46"/>
      <c r="L7" s="47"/>
    </row>
    <row r="8" spans="1:12" s="27" customFormat="1">
      <c r="A8" s="44"/>
      <c r="B8" s="44"/>
      <c r="C8" s="45"/>
      <c r="D8" s="44"/>
      <c r="E8" s="45"/>
      <c r="F8" s="44"/>
      <c r="G8" s="45"/>
      <c r="H8" s="45"/>
      <c r="I8" s="45"/>
      <c r="J8" s="44"/>
      <c r="K8" s="46"/>
      <c r="L8" s="47"/>
    </row>
    <row r="9" spans="1:12" s="29" customFormat="1">
      <c r="A9" s="28" t="s">
        <v>127</v>
      </c>
    </row>
    <row r="10" spans="1:12" ht="101.5">
      <c r="A10" t="s">
        <v>144</v>
      </c>
      <c r="B10" t="s">
        <v>78</v>
      </c>
      <c r="C10" s="40" t="s">
        <v>79</v>
      </c>
      <c r="D10" t="s">
        <v>80</v>
      </c>
    </row>
    <row r="12" spans="1:12" s="29" customFormat="1">
      <c r="A12" s="28" t="s">
        <v>77</v>
      </c>
    </row>
    <row r="13" spans="1:12" s="42" customFormat="1">
      <c r="A13" s="43" t="s">
        <v>130</v>
      </c>
      <c r="B13" s="41" t="s">
        <v>89</v>
      </c>
      <c r="C13" s="41" t="s">
        <v>90</v>
      </c>
      <c r="D13" s="41" t="s">
        <v>91</v>
      </c>
      <c r="E13" s="41" t="s">
        <v>125</v>
      </c>
      <c r="F13" s="41" t="s">
        <v>126</v>
      </c>
      <c r="G13" s="43" t="s">
        <v>138</v>
      </c>
    </row>
    <row r="14" spans="1:12">
      <c r="A14" t="s">
        <v>46</v>
      </c>
      <c r="B14" t="s">
        <v>92</v>
      </c>
      <c r="C14" t="s">
        <v>93</v>
      </c>
      <c r="D14" t="s">
        <v>94</v>
      </c>
      <c r="E14" t="s">
        <v>95</v>
      </c>
      <c r="F14" t="s">
        <v>84</v>
      </c>
      <c r="G14" s="40" t="s">
        <v>132</v>
      </c>
      <c r="H14" s="42"/>
    </row>
    <row r="15" spans="1:12">
      <c r="A15" t="s">
        <v>63</v>
      </c>
      <c r="B15" t="s">
        <v>96</v>
      </c>
      <c r="C15" t="s">
        <v>97</v>
      </c>
      <c r="D15" t="s">
        <v>98</v>
      </c>
      <c r="E15" t="s">
        <v>99</v>
      </c>
      <c r="F15" t="s">
        <v>82</v>
      </c>
      <c r="G15" s="40" t="s">
        <v>133</v>
      </c>
    </row>
    <row r="16" spans="1:12">
      <c r="A16" t="s">
        <v>45</v>
      </c>
      <c r="B16" t="s">
        <v>100</v>
      </c>
      <c r="C16" t="s">
        <v>101</v>
      </c>
      <c r="D16" t="s">
        <v>102</v>
      </c>
      <c r="E16" t="s">
        <v>103</v>
      </c>
      <c r="F16" t="s">
        <v>87</v>
      </c>
      <c r="G16" s="40" t="s">
        <v>134</v>
      </c>
    </row>
    <row r="17" spans="1:7">
      <c r="A17" t="s">
        <v>49</v>
      </c>
      <c r="B17" t="s">
        <v>104</v>
      </c>
      <c r="C17" t="s">
        <v>105</v>
      </c>
      <c r="D17" t="s">
        <v>106</v>
      </c>
      <c r="E17" t="s">
        <v>223</v>
      </c>
      <c r="F17" t="s">
        <v>86</v>
      </c>
      <c r="G17" t="s">
        <v>128</v>
      </c>
    </row>
    <row r="18" spans="1:7">
      <c r="A18" t="s">
        <v>48</v>
      </c>
      <c r="B18" t="s">
        <v>104</v>
      </c>
      <c r="C18" t="s">
        <v>107</v>
      </c>
      <c r="D18" t="s">
        <v>108</v>
      </c>
      <c r="E18" t="s">
        <v>109</v>
      </c>
      <c r="F18" t="s">
        <v>83</v>
      </c>
      <c r="G18" s="40" t="s">
        <v>135</v>
      </c>
    </row>
    <row r="19" spans="1:7">
      <c r="A19" t="s">
        <v>131</v>
      </c>
      <c r="B19" t="s">
        <v>110</v>
      </c>
      <c r="C19" t="s">
        <v>111</v>
      </c>
      <c r="D19" t="s">
        <v>112</v>
      </c>
      <c r="E19" t="s">
        <v>113</v>
      </c>
      <c r="F19" t="s">
        <v>114</v>
      </c>
      <c r="G19" s="40" t="s">
        <v>136</v>
      </c>
    </row>
    <row r="20" spans="1:7">
      <c r="A20" t="s">
        <v>62</v>
      </c>
      <c r="B20" t="s">
        <v>100</v>
      </c>
      <c r="C20" t="s">
        <v>115</v>
      </c>
      <c r="D20" t="s">
        <v>116</v>
      </c>
      <c r="E20" t="s">
        <v>117</v>
      </c>
      <c r="F20" t="s">
        <v>88</v>
      </c>
      <c r="G20" t="s">
        <v>129</v>
      </c>
    </row>
    <row r="21" spans="1:7">
      <c r="A21" t="s">
        <v>47</v>
      </c>
      <c r="B21" t="s">
        <v>104</v>
      </c>
      <c r="C21" t="s">
        <v>118</v>
      </c>
      <c r="D21" t="s">
        <v>119</v>
      </c>
      <c r="E21" t="s">
        <v>120</v>
      </c>
      <c r="F21" t="s">
        <v>85</v>
      </c>
      <c r="G21" s="40" t="s">
        <v>137</v>
      </c>
    </row>
    <row r="22" spans="1:7">
      <c r="A22" t="s">
        <v>44</v>
      </c>
      <c r="B22" t="s">
        <v>96</v>
      </c>
      <c r="C22" t="s">
        <v>121</v>
      </c>
      <c r="D22" t="s">
        <v>122</v>
      </c>
      <c r="E22" t="s">
        <v>123</v>
      </c>
      <c r="F22" t="s">
        <v>124</v>
      </c>
      <c r="G22" s="40" t="s">
        <v>174</v>
      </c>
    </row>
    <row r="23" spans="1:7">
      <c r="A23" t="s">
        <v>159</v>
      </c>
      <c r="B23" t="s">
        <v>160</v>
      </c>
      <c r="C23" t="s">
        <v>161</v>
      </c>
      <c r="D23" t="s">
        <v>162</v>
      </c>
      <c r="E23" t="s">
        <v>163</v>
      </c>
      <c r="F23" t="s">
        <v>165</v>
      </c>
      <c r="G23" s="40" t="s">
        <v>164</v>
      </c>
    </row>
    <row r="24" spans="1:7">
      <c r="A24" t="s">
        <v>181</v>
      </c>
      <c r="B24" t="s">
        <v>104</v>
      </c>
      <c r="C24" t="s">
        <v>183</v>
      </c>
      <c r="D24" t="s">
        <v>184</v>
      </c>
      <c r="E24" t="s">
        <v>185</v>
      </c>
      <c r="F24" t="s">
        <v>226</v>
      </c>
      <c r="G24" s="40" t="s">
        <v>186</v>
      </c>
    </row>
    <row r="25" spans="1:7">
      <c r="A25" s="26" t="s">
        <v>182</v>
      </c>
      <c r="B25" t="s">
        <v>187</v>
      </c>
      <c r="C25" t="s">
        <v>188</v>
      </c>
      <c r="D25" t="s">
        <v>189</v>
      </c>
      <c r="E25" t="s">
        <v>190</v>
      </c>
      <c r="F25" t="s">
        <v>191</v>
      </c>
      <c r="G25" s="40" t="s">
        <v>192</v>
      </c>
    </row>
    <row r="26" spans="1:7">
      <c r="A26" t="s">
        <v>210</v>
      </c>
      <c r="B26" t="s">
        <v>104</v>
      </c>
      <c r="C26" t="s">
        <v>201</v>
      </c>
      <c r="D26" t="s">
        <v>202</v>
      </c>
      <c r="E26" t="s">
        <v>203</v>
      </c>
      <c r="F26" t="s">
        <v>211</v>
      </c>
      <c r="G26" s="40" t="s">
        <v>603</v>
      </c>
    </row>
    <row r="32" spans="1:7">
      <c r="A32" t="s">
        <v>193</v>
      </c>
    </row>
    <row r="34" spans="1:1">
      <c r="A34" t="s">
        <v>196</v>
      </c>
    </row>
  </sheetData>
  <mergeCells count="1">
    <mergeCell ref="A1:C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CF029-A45F-4B09-BEA1-AAAF1A79F49F}">
  <dimension ref="A1:M13"/>
  <sheetViews>
    <sheetView zoomScale="70" zoomScaleNormal="70" workbookViewId="0">
      <selection activeCell="E24" sqref="E24"/>
    </sheetView>
  </sheetViews>
  <sheetFormatPr defaultRowHeight="14.5"/>
  <cols>
    <col min="1" max="1" width="14.1796875" customWidth="1"/>
    <col min="2" max="2" width="31" customWidth="1"/>
    <col min="3" max="3" width="23.81640625" customWidth="1"/>
    <col min="4" max="4" width="33.1796875" customWidth="1"/>
    <col min="5" max="5" width="113.81640625" customWidth="1"/>
    <col min="6" max="6" width="13.54296875" customWidth="1"/>
    <col min="7" max="7" width="15" customWidth="1"/>
    <col min="8" max="8" width="16.81640625" customWidth="1"/>
    <col min="9" max="9" width="14.54296875" customWidth="1"/>
    <col min="10" max="10" width="12.81640625" bestFit="1" customWidth="1"/>
    <col min="11" max="11" width="17.1796875" customWidth="1"/>
    <col min="12" max="12" width="21" customWidth="1"/>
    <col min="13" max="13" width="43.81640625" style="50" bestFit="1" customWidth="1"/>
  </cols>
  <sheetData>
    <row r="1" spans="1:13" ht="29.5" customHeight="1">
      <c r="A1" s="17" t="s">
        <v>21</v>
      </c>
      <c r="B1" s="21" t="s">
        <v>22</v>
      </c>
      <c r="C1" s="21" t="s">
        <v>23</v>
      </c>
      <c r="D1" s="18" t="s">
        <v>24</v>
      </c>
      <c r="E1" s="17" t="s">
        <v>20</v>
      </c>
      <c r="F1" s="21" t="s">
        <v>17</v>
      </c>
      <c r="G1" s="21" t="s">
        <v>18</v>
      </c>
      <c r="H1" s="21" t="s">
        <v>19</v>
      </c>
      <c r="I1" s="17" t="s">
        <v>40</v>
      </c>
      <c r="J1" s="21" t="s">
        <v>41</v>
      </c>
      <c r="K1" s="19" t="s">
        <v>26</v>
      </c>
      <c r="L1" s="49" t="s">
        <v>43</v>
      </c>
      <c r="M1" s="17" t="s">
        <v>169</v>
      </c>
    </row>
    <row r="2" spans="1:13">
      <c r="A2" s="1"/>
      <c r="B2" s="23"/>
      <c r="C2" s="23"/>
      <c r="D2" s="15"/>
      <c r="E2" s="24"/>
      <c r="F2" s="23"/>
      <c r="G2" s="23"/>
      <c r="H2" s="23"/>
      <c r="I2" s="3"/>
      <c r="J2" s="24"/>
      <c r="K2" s="83"/>
      <c r="L2" s="24"/>
      <c r="M2" s="24"/>
    </row>
    <row r="3" spans="1:13">
      <c r="A3" s="63"/>
      <c r="B3" s="64"/>
      <c r="C3" s="64"/>
      <c r="D3" s="65"/>
      <c r="E3" s="66"/>
      <c r="F3" s="64"/>
      <c r="G3" s="64"/>
      <c r="H3" s="64"/>
      <c r="I3" s="67"/>
      <c r="J3" s="24"/>
      <c r="K3" s="62"/>
      <c r="L3" s="24"/>
      <c r="M3" s="68"/>
    </row>
    <row r="4" spans="1:13">
      <c r="A4" s="1"/>
      <c r="B4" s="23"/>
      <c r="C4" s="23"/>
      <c r="D4" s="15"/>
      <c r="E4" s="24"/>
      <c r="F4" s="23"/>
      <c r="G4" s="23"/>
      <c r="H4" s="23"/>
      <c r="I4" s="3"/>
      <c r="J4" s="24"/>
      <c r="K4" s="62"/>
      <c r="L4" s="24"/>
      <c r="M4" s="68"/>
    </row>
    <row r="5" spans="1:13">
      <c r="A5" s="1"/>
      <c r="B5" s="23"/>
      <c r="C5" s="23"/>
      <c r="D5" s="15"/>
      <c r="E5" s="24"/>
      <c r="F5" s="23"/>
      <c r="G5" s="23"/>
      <c r="H5" s="23"/>
      <c r="I5" s="3"/>
      <c r="J5" s="24"/>
      <c r="K5" s="62"/>
      <c r="L5" s="24"/>
      <c r="M5" s="68"/>
    </row>
    <row r="6" spans="1:13">
      <c r="A6" s="1"/>
      <c r="B6" s="23"/>
      <c r="C6" s="23"/>
      <c r="D6" s="15"/>
      <c r="E6" s="24"/>
      <c r="F6" s="23"/>
      <c r="G6" s="23"/>
      <c r="H6" s="23"/>
      <c r="I6" s="3"/>
      <c r="J6" s="24"/>
      <c r="K6" s="62"/>
      <c r="L6" s="24"/>
      <c r="M6" s="68"/>
    </row>
    <row r="7" spans="1:13">
      <c r="A7" s="1"/>
      <c r="B7" s="23"/>
      <c r="C7" s="23"/>
      <c r="D7" s="15"/>
      <c r="E7" s="24"/>
      <c r="F7" s="23"/>
      <c r="G7" s="23"/>
      <c r="H7" s="23"/>
      <c r="I7" s="3"/>
      <c r="J7" s="24"/>
      <c r="K7" s="62"/>
      <c r="L7" s="24"/>
      <c r="M7" s="68"/>
    </row>
    <row r="8" spans="1:13">
      <c r="A8" s="1"/>
      <c r="B8" s="23"/>
      <c r="C8" s="23"/>
      <c r="D8" s="15"/>
      <c r="E8" s="24"/>
      <c r="F8" s="23"/>
      <c r="G8" s="23"/>
      <c r="H8" s="23"/>
      <c r="I8" s="3"/>
      <c r="J8" s="24"/>
      <c r="K8" s="62"/>
      <c r="L8" s="24"/>
      <c r="M8" s="68"/>
    </row>
    <row r="9" spans="1:13">
      <c r="A9" s="68"/>
      <c r="B9" s="24"/>
      <c r="C9" s="24"/>
      <c r="D9" s="68"/>
      <c r="E9" s="24"/>
      <c r="F9" s="24"/>
      <c r="G9" s="24"/>
      <c r="H9" s="24"/>
      <c r="I9" s="3"/>
      <c r="J9" s="24"/>
      <c r="K9" s="62"/>
      <c r="L9" s="24"/>
      <c r="M9" s="68"/>
    </row>
    <row r="10" spans="1:13" s="69" customFormat="1">
      <c r="A10" s="1"/>
      <c r="B10" s="23"/>
      <c r="C10" s="23"/>
      <c r="D10" s="1"/>
      <c r="E10" s="23"/>
      <c r="F10" s="23"/>
      <c r="G10" s="23"/>
      <c r="H10" s="23"/>
      <c r="I10" s="3"/>
      <c r="J10" s="24"/>
      <c r="K10" s="62"/>
      <c r="L10" s="23"/>
      <c r="M10" s="68"/>
    </row>
    <row r="11" spans="1:13" s="69" customFormat="1">
      <c r="A11" s="1"/>
      <c r="B11" s="23"/>
      <c r="C11" s="23"/>
      <c r="D11" s="1"/>
      <c r="E11" s="23"/>
      <c r="F11" s="23"/>
      <c r="G11" s="23"/>
      <c r="H11" s="23"/>
      <c r="I11" s="3"/>
      <c r="J11" s="24"/>
      <c r="K11" s="62"/>
      <c r="L11" s="23"/>
      <c r="M11" s="68"/>
    </row>
    <row r="12" spans="1:13" s="69" customFormat="1">
      <c r="A12" s="23"/>
      <c r="B12" s="23"/>
      <c r="C12" s="23"/>
      <c r="D12" s="23"/>
      <c r="E12" s="23"/>
      <c r="F12" s="23"/>
      <c r="G12" s="23"/>
      <c r="H12" s="23"/>
      <c r="I12" s="23"/>
      <c r="J12" s="23"/>
      <c r="K12" s="62"/>
      <c r="L12" s="23"/>
      <c r="M12" s="68"/>
    </row>
    <row r="13" spans="1:13" s="69" customFormat="1">
      <c r="A13" s="23"/>
      <c r="B13" s="23"/>
      <c r="C13" s="23"/>
      <c r="D13" s="23"/>
      <c r="E13" s="23"/>
      <c r="F13" s="23"/>
      <c r="G13" s="23"/>
      <c r="H13" s="23"/>
      <c r="I13" s="23"/>
      <c r="J13" s="23"/>
      <c r="K13" s="62"/>
      <c r="L13" s="23"/>
      <c r="M13" s="68"/>
    </row>
  </sheetData>
  <autoFilter ref="A1:M2" xr:uid="{D60CF029-A45F-4B09-BEA1-AAAF1A79F49F}">
    <sortState xmlns:xlrd2="http://schemas.microsoft.com/office/spreadsheetml/2017/richdata2" ref="A2:M35">
      <sortCondition ref="C1"/>
    </sortState>
  </autoFilter>
  <conditionalFormatting sqref="A1">
    <cfRule type="duplicateValues" dxfId="4" priority="65"/>
  </conditionalFormatting>
  <conditionalFormatting sqref="A2">
    <cfRule type="duplicateValues" dxfId="3" priority="1"/>
  </conditionalFormatting>
  <conditionalFormatting sqref="A3:A9">
    <cfRule type="duplicateValues" dxfId="2" priority="31"/>
  </conditionalFormatting>
  <conditionalFormatting sqref="A3:A1048576 A1">
    <cfRule type="duplicateValues" dxfId="1" priority="18"/>
  </conditionalFormatting>
  <conditionalFormatting sqref="K2:K13">
    <cfRule type="containsText" dxfId="0" priority="2" operator="containsText" text="Click HERE to apply">
      <formula>NOT(ISERROR(SEARCH("Click HERE to apply",K2)))</formula>
    </cfRule>
  </conditionalFormatting>
  <pageMargins left="0.7" right="0.7" top="0.75" bottom="0.75" header="0.3" footer="0.3"/>
</worksheet>
</file>

<file path=docMetadata/LabelInfo.xml><?xml version="1.0" encoding="utf-8"?>
<clbl:labelList xmlns:clbl="http://schemas.microsoft.com/office/2020/mipLabelMetadata">
  <clbl:label id="{34af72ce-cc13-4953-b9ba-4cca0e04b883}" enabled="1" method="Standard" siteId="{102d0191-eeae-4761-b1cb-1a83e86ef44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Instructions</vt:lpstr>
      <vt:lpstr>ADOS Tours Updated 10Sep2026</vt:lpstr>
      <vt:lpstr>Tours Closed</vt:lpstr>
      <vt:lpstr>Tours Added</vt:lpstr>
      <vt:lpstr>CONCAT Codes</vt:lpstr>
      <vt:lpstr>Tours to be Updated</vt:lpstr>
      <vt:lpstr>'ADOS Tours Updated 10Sep2026'!Print_Area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Pickett, Jeffrey C (Craig) SGM USARMY DFAS ZHP (USA)</cp:lastModifiedBy>
  <cp:lastPrinted>2022-06-25T19:10:57Z</cp:lastPrinted>
  <dcterms:created xsi:type="dcterms:W3CDTF">2020-11-03T13:32:22Z</dcterms:created>
  <dcterms:modified xsi:type="dcterms:W3CDTF">2026-09-10T13:06:47Z</dcterms:modified>
</cp:coreProperties>
</file>