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K:\SHARED\PFI\06. REPORTS\01 - Advertised Tours\"/>
    </mc:Choice>
  </mc:AlternateContent>
  <xr:revisionPtr revIDLastSave="0" documentId="13_ncr:1_{A93700F3-EC82-4024-B494-41448D07C2D6}" xr6:coauthVersionLast="47" xr6:coauthVersionMax="47" xr10:uidLastSave="{00000000-0000-0000-0000-000000000000}"/>
  <bookViews>
    <workbookView xWindow="14790" yWindow="-16320" windowWidth="29040" windowHeight="15720" tabRatio="707" activeTab="1" xr2:uid="{00000000-000D-0000-FFFF-FFFF00000000}"/>
  </bookViews>
  <sheets>
    <sheet name="Instructions" sheetId="4" r:id="rId1"/>
    <sheet name="ADOS Tours Updated 30July2026" sheetId="1" r:id="rId2"/>
    <sheet name="Tours Closed" sheetId="2" r:id="rId3"/>
    <sheet name="Tours Added" sheetId="3" r:id="rId4"/>
    <sheet name="CONCAT Codes" sheetId="5" state="hidden" r:id="rId5"/>
    <sheet name="Tours to be Updated" sheetId="6" r:id="rId6"/>
  </sheets>
  <definedNames>
    <definedName name="_xlnm._FilterDatabase" localSheetId="1" hidden="1">'ADOS Tours Updated 30July2026'!$A$1:$L$87</definedName>
    <definedName name="_xlnm._FilterDatabase" localSheetId="3" hidden="1">'Tours Added'!$A$1:$L$1</definedName>
    <definedName name="_xlnm._FilterDatabase" localSheetId="2" hidden="1">'Tours Closed'!$A$1:$M$1</definedName>
    <definedName name="_xlnm._FilterDatabase" localSheetId="5" hidden="1">'Tours to be Updated'!$A$1:$M$2</definedName>
    <definedName name="_xlnm.Print_Area" localSheetId="1">'ADOS Tours Updated 30July2026'!$A$1:$L$1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3" l="1"/>
  <c r="K9" i="3"/>
  <c r="K8" i="3"/>
  <c r="K7" i="3"/>
  <c r="K6" i="3"/>
  <c r="K5" i="3"/>
  <c r="K4" i="3"/>
  <c r="K3" i="3"/>
  <c r="K2" i="3"/>
  <c r="K88" i="1"/>
  <c r="K96" i="1"/>
  <c r="K95" i="1"/>
  <c r="K20" i="1"/>
  <c r="K73" i="1"/>
  <c r="K72" i="1"/>
  <c r="K21" i="1"/>
  <c r="K11" i="1"/>
  <c r="K39" i="1"/>
  <c r="K16" i="2"/>
  <c r="K15" i="2"/>
  <c r="K14" i="2"/>
  <c r="K13" i="2"/>
  <c r="K12" i="2"/>
  <c r="K11" i="2"/>
  <c r="K10" i="2"/>
  <c r="K9" i="2"/>
  <c r="K8" i="2"/>
  <c r="K7" i="2"/>
  <c r="K6" i="2"/>
  <c r="K5" i="2"/>
  <c r="K4" i="2"/>
  <c r="K3" i="2"/>
  <c r="K2" i="2"/>
  <c r="K10" i="1"/>
  <c r="K63" i="1"/>
  <c r="K87" i="1"/>
  <c r="K86" i="1"/>
  <c r="K85" i="1"/>
  <c r="K51" i="1"/>
  <c r="K50" i="1"/>
  <c r="K84" i="1"/>
  <c r="K83" i="1"/>
  <c r="K57" i="1"/>
  <c r="K94" i="1"/>
  <c r="K82" i="1"/>
  <c r="K9" i="1"/>
  <c r="K8" i="1"/>
  <c r="K81" i="1"/>
  <c r="K19" i="1"/>
  <c r="K38" i="1"/>
  <c r="K93" i="1"/>
  <c r="K80" i="1"/>
  <c r="K28" i="1"/>
  <c r="K27" i="1"/>
  <c r="K37" i="1"/>
  <c r="K79" i="1"/>
  <c r="K71" i="1"/>
  <c r="K36" i="1"/>
  <c r="K35" i="1"/>
  <c r="K26" i="1"/>
  <c r="K25" i="1"/>
  <c r="K18" i="1"/>
  <c r="K17" i="1"/>
  <c r="K16" i="1"/>
  <c r="K70" i="1"/>
  <c r="K74" i="1"/>
  <c r="K23" i="1"/>
  <c r="K34" i="1"/>
  <c r="K92" i="1"/>
  <c r="K7" i="1"/>
  <c r="K91" i="1"/>
  <c r="K6" i="1"/>
  <c r="K78" i="1"/>
  <c r="K49" i="1"/>
  <c r="K15" i="1"/>
  <c r="K56" i="1"/>
  <c r="K77" i="1"/>
  <c r="K14" i="1"/>
  <c r="K48" i="1"/>
  <c r="K40" i="1"/>
  <c r="K69" i="1"/>
  <c r="K33" i="1"/>
  <c r="K32" i="1"/>
  <c r="K62" i="1"/>
  <c r="K61" i="1"/>
  <c r="K60" i="1"/>
  <c r="K59" i="1"/>
  <c r="K58" i="1"/>
  <c r="K89" i="1"/>
  <c r="K31" i="1"/>
  <c r="K55" i="1"/>
  <c r="K76" i="1"/>
  <c r="K30" i="1"/>
  <c r="K5" i="1"/>
  <c r="K4" i="1"/>
  <c r="K3" i="1"/>
  <c r="K42" i="1"/>
  <c r="K47" i="1"/>
  <c r="K46" i="1"/>
  <c r="K45" i="1"/>
  <c r="K44" i="1"/>
  <c r="K43" i="1"/>
  <c r="K2" i="1" l="1"/>
  <c r="K24" i="1"/>
  <c r="K13" i="1"/>
  <c r="K64" i="1"/>
  <c r="K53" i="1"/>
  <c r="K65" i="1"/>
  <c r="K29" i="1"/>
  <c r="K54" i="1"/>
  <c r="K52" i="1"/>
  <c r="K12" i="1"/>
  <c r="K68" i="1"/>
  <c r="K67" i="1"/>
  <c r="K22" i="1"/>
  <c r="K90" i="1"/>
  <c r="K75" i="1"/>
  <c r="K66" i="1"/>
  <c r="K41" i="1"/>
  <c r="R2" i="3"/>
  <c r="R3" i="3"/>
  <c r="R4" i="3"/>
  <c r="R5" i="3"/>
  <c r="R6" i="3"/>
  <c r="R7" i="3"/>
  <c r="R8" i="3"/>
  <c r="R9" i="3"/>
  <c r="R10" i="3"/>
  <c r="R11" i="3"/>
  <c r="R12" i="3"/>
  <c r="R13" i="3"/>
  <c r="R14" i="3"/>
  <c r="R15" i="3"/>
  <c r="R16" i="3"/>
  <c r="R17" i="3"/>
  <c r="R18" i="3"/>
  <c r="R19" i="3"/>
  <c r="R20" i="3"/>
  <c r="R21" i="3"/>
  <c r="R22" i="3"/>
  <c r="R23" i="3"/>
  <c r="R24" i="3"/>
  <c r="R25" i="3"/>
  <c r="N2" i="3"/>
  <c r="N3" i="3"/>
  <c r="N4" i="3"/>
  <c r="P25" i="3" l="1"/>
  <c r="N25" i="3"/>
  <c r="P24" i="3"/>
  <c r="N24" i="3"/>
  <c r="P23" i="3"/>
  <c r="N23" i="3"/>
  <c r="P22" i="3"/>
  <c r="N22" i="3"/>
  <c r="P21" i="3"/>
  <c r="N21" i="3"/>
  <c r="P20" i="3"/>
  <c r="N20" i="3"/>
  <c r="P19" i="3"/>
  <c r="N19" i="3"/>
  <c r="P18" i="3"/>
  <c r="N18" i="3"/>
  <c r="P17" i="3"/>
  <c r="N17" i="3"/>
  <c r="P16" i="3"/>
  <c r="N16" i="3"/>
  <c r="P15" i="3"/>
  <c r="N15" i="3"/>
  <c r="P14" i="3"/>
  <c r="N14" i="3"/>
  <c r="P13" i="3"/>
  <c r="N13" i="3"/>
  <c r="P12" i="3"/>
  <c r="N12" i="3"/>
  <c r="P11" i="3"/>
  <c r="N11" i="3"/>
  <c r="P10" i="3"/>
  <c r="P9" i="3"/>
  <c r="P8" i="3"/>
  <c r="P7" i="3"/>
  <c r="P6" i="3"/>
  <c r="P5" i="3"/>
  <c r="P4" i="3"/>
  <c r="P3" i="3"/>
  <c r="P2" i="3"/>
  <c r="N9" i="3"/>
  <c r="N10" i="3"/>
  <c r="N8" i="3"/>
  <c r="N7" i="3"/>
  <c r="N6" i="3"/>
  <c r="N5" i="3"/>
</calcChain>
</file>

<file path=xl/sharedStrings.xml><?xml version="1.0" encoding="utf-8"?>
<sst xmlns="http://schemas.openxmlformats.org/spreadsheetml/2006/main" count="1475" uniqueCount="660">
  <si>
    <t>Defense Logistics Agency</t>
  </si>
  <si>
    <t>Army</t>
  </si>
  <si>
    <t>IN</t>
  </si>
  <si>
    <t>United States</t>
  </si>
  <si>
    <t>Riyadh</t>
  </si>
  <si>
    <t>Saudi Arabia</t>
  </si>
  <si>
    <t>Army Materiel Command</t>
  </si>
  <si>
    <t>CA</t>
  </si>
  <si>
    <t>US Transportation Command</t>
  </si>
  <si>
    <t>Concord</t>
  </si>
  <si>
    <t>Defense Information Systems Agency</t>
  </si>
  <si>
    <t>FL</t>
  </si>
  <si>
    <t>Corpus Christi</t>
  </si>
  <si>
    <t>TX</t>
  </si>
  <si>
    <t>MD</t>
  </si>
  <si>
    <t>VA</t>
  </si>
  <si>
    <t>Air Force</t>
  </si>
  <si>
    <t>Branch</t>
  </si>
  <si>
    <t>Grade</t>
  </si>
  <si>
    <t>Duty Site</t>
  </si>
  <si>
    <t>Duty Description</t>
  </si>
  <si>
    <t>Tour#</t>
  </si>
  <si>
    <t>Agency</t>
  </si>
  <si>
    <t>Activity</t>
  </si>
  <si>
    <t>Position Title</t>
  </si>
  <si>
    <t>Army or Air Force</t>
  </si>
  <si>
    <t>Apply</t>
  </si>
  <si>
    <t>E5:E6:E7</t>
  </si>
  <si>
    <t>E4:E5:E6</t>
  </si>
  <si>
    <t>AZ</t>
  </si>
  <si>
    <t>E5:E6</t>
  </si>
  <si>
    <t>PA</t>
  </si>
  <si>
    <t>Crane</t>
  </si>
  <si>
    <t>Corps of Engineers</t>
  </si>
  <si>
    <t>AMCOM-Corpus Christi Army Depot</t>
  </si>
  <si>
    <t>O3:O4</t>
  </si>
  <si>
    <t>O4</t>
  </si>
  <si>
    <t>Defense Counterintelligence &amp; Security Agency</t>
  </si>
  <si>
    <t>UT</t>
  </si>
  <si>
    <t>E6:E7</t>
  </si>
  <si>
    <t>Duty State</t>
  </si>
  <si>
    <t>Duty Country</t>
  </si>
  <si>
    <t>Instructions</t>
  </si>
  <si>
    <t>Recruiter</t>
  </si>
  <si>
    <t>Tallent, Dennis W.</t>
  </si>
  <si>
    <t>Donahue, Adam S.</t>
  </si>
  <si>
    <t>Brown, Jr, Dan E.</t>
  </si>
  <si>
    <t>Sorg, Joseph H.</t>
  </si>
  <si>
    <t>Melvin, Lee R.</t>
  </si>
  <si>
    <t>Felvus-Webb, Leanne</t>
  </si>
  <si>
    <t>USA Security Assistance Command</t>
  </si>
  <si>
    <t>USASAC-NGB-OPV</t>
  </si>
  <si>
    <t>Service Member Overview</t>
  </si>
  <si>
    <t>If you are interested in a tour, you should have a good resume and military biography that highlights your skills and abilities. Just like applying for a job in the civilian world, our DoD customers are looking for the right person with the skills they need to help accomplish their mission. You can be selected based on your civilian skills, so be sure to include those in your resume. Likewise, our positions are not limited by grade or occupational specialty. So if you are an E5 and have the skills the job calls for, but the position says E6-E7, go ahead and apply.</t>
  </si>
  <si>
    <t>How It Works</t>
  </si>
  <si>
    <t>2. Applications are sent to and reviewed by the requesting defense agency.</t>
  </si>
  <si>
    <t>3. The requesting agency selects the most qualified candidate.</t>
  </si>
  <si>
    <t>4. PFI then notifies you of your selection. Once you accept the position, we process the request for your active duty orders.</t>
  </si>
  <si>
    <t>Resources</t>
  </si>
  <si>
    <r>
      <t xml:space="preserve">1. Visit our website at: </t>
    </r>
    <r>
      <rPr>
        <u/>
        <sz val="12"/>
        <color theme="4" tint="-0.249977111117893"/>
        <rFont val="Arial"/>
        <family val="2"/>
      </rPr>
      <t xml:space="preserve">https://www.DFAS.mil/PFI </t>
    </r>
    <r>
      <rPr>
        <sz val="12"/>
        <color rgb="FF444444"/>
        <rFont val="Arial"/>
        <family val="2"/>
      </rPr>
      <t xml:space="preserve">for more information
or send an email with your questions to: </t>
    </r>
    <r>
      <rPr>
        <u/>
        <sz val="12"/>
        <color theme="4" tint="-0.249977111117893"/>
        <rFont val="Arial"/>
        <family val="2"/>
      </rPr>
      <t xml:space="preserve">dfas.indianapolis-in.zh.mbx.pfi@mail.mil </t>
    </r>
  </si>
  <si>
    <t>5. Once orders are cut, you report for duty and get to work!</t>
  </si>
  <si>
    <r>
      <t xml:space="preserve">1. Browse currently available tours and apply to all those for which you are qualified. Send your resume and military biography to PFI for review. Select the yellow 'Click HERE to Apply' link. An email window should pop up. Attached your resume and bio and send. 
NOTE: If the link does not work, send an email to </t>
    </r>
    <r>
      <rPr>
        <u/>
        <sz val="12"/>
        <color theme="4" tint="-0.249977111117893"/>
        <rFont val="Arial"/>
        <family val="2"/>
      </rPr>
      <t>dfas.indianapolis-in.zh.mbx.pfi@mail.mil</t>
    </r>
    <r>
      <rPr>
        <sz val="12"/>
        <color rgb="FF444444"/>
        <rFont val="Arial"/>
        <family val="2"/>
      </rPr>
      <t xml:space="preserve"> with your resume and bio, be sure to list the tour position number you are interested in.</t>
    </r>
  </si>
  <si>
    <t>E3:E4:E5:E6</t>
  </si>
  <si>
    <t>Rudibaugh, Leanna</t>
  </si>
  <si>
    <t>Cousineau, Tania</t>
  </si>
  <si>
    <t>&lt;/span&gt;&lt;/h4&gt;
   &lt;/td&gt;
   &lt;th scope="col"&gt;&amp;nbsp;&lt;/th&gt;
  &lt;/tr&gt;
 &lt;/thead&gt;
&lt;/table&gt;'</t>
  </si>
  <si>
    <t>&lt;/span&gt;&lt;/strong&gt;&lt;/h3&gt;
   &lt;/td&gt;
   &lt;td&gt;
   &lt;h4 style="text-align: right;"&gt;&lt;span style="color:#ffffff;"&gt;</t>
  </si>
  <si>
    <t>&lt;table border="0" cellpadding="1" cellspacing="1" style="background-color:#213b69;border-style:hidden;" width="100%"&gt;
 &lt;thead&gt;
  &lt;tr&gt;
   &lt;th scope="col"&gt;&amp;nbsp;&lt;/th&gt;
   &lt;td&gt;
   &lt;h3 style="text-align: left;"&gt;&lt;strong&gt;&lt;span style="color:#ffffff;"&gt;</t>
  </si>
  <si>
    <t>Blue Header Bar Coding</t>
  </si>
  <si>
    <t>Blue Header Bar Web-Ready Code</t>
  </si>
  <si>
    <t>Next Section Coding</t>
  </si>
  <si>
    <t xml:space="preserve">&lt;strong&gt; Activity:&lt;/strong&gt; </t>
  </si>
  <si>
    <t xml:space="preserve">&lt;br /&gt;
&lt;strong&gt;Agency:&lt;/strong&gt; </t>
  </si>
  <si>
    <t xml:space="preserve">&lt;br /&gt;
&lt;strong&gt;Service:&lt;/strong&gt; </t>
  </si>
  <si>
    <t xml:space="preserve">&lt;strong&gt; Desired Grade:&lt;/strong&gt; </t>
  </si>
  <si>
    <t xml:space="preserve">&lt;br /&gt;
&lt;br /&gt;
&lt;strong&gt;Tour Description:&lt;/strong&gt; </t>
  </si>
  <si>
    <t>&lt;br /&gt;
&lt;br /&gt;
&lt;strong&gt;Qualifications:&lt;/strong&gt;
&lt;ul&gt;</t>
  </si>
  <si>
    <t>&lt;/ul&gt;
&lt;strong&gt;To apply, contact: &lt;a href="mailto:</t>
  </si>
  <si>
    <t>Recruiter Info</t>
  </si>
  <si>
    <t xml:space="preserve">?subject=Tour </t>
  </si>
  <si>
    <t>&amp;amp;cc=dfas.indianapolis-in.zh.mbx.pfi@mail.mil&amp;amp;body=Please find my resume and bio attached for consideration."&gt;</t>
  </si>
  <si>
    <t xml:space="preserve">&lt;/a&gt;&lt;/strong&gt; - </t>
  </si>
  <si>
    <t>Other Section Web-Ready Code</t>
  </si>
  <si>
    <t>317-270-2066</t>
  </si>
  <si>
    <t>317-626-3980</t>
  </si>
  <si>
    <t>317-459-4983</t>
  </si>
  <si>
    <t>317-627-0951</t>
  </si>
  <si>
    <t>614-397-3226</t>
  </si>
  <si>
    <t>317-319-8762</t>
  </si>
  <si>
    <t>317-361-7738</t>
  </si>
  <si>
    <t>Rank</t>
  </si>
  <si>
    <t>GoBy</t>
  </si>
  <si>
    <t>Last</t>
  </si>
  <si>
    <t xml:space="preserve">SFC </t>
  </si>
  <si>
    <t xml:space="preserve">Dan </t>
  </si>
  <si>
    <t>Brown</t>
  </si>
  <si>
    <t>dan.e.brown2.mil@mail.mil</t>
  </si>
  <si>
    <t>SMSgt</t>
  </si>
  <si>
    <t>Tania 'TC'</t>
  </si>
  <si>
    <t>Cousineau</t>
  </si>
  <si>
    <t>tania.a.cousineau.mil@mail.mil</t>
  </si>
  <si>
    <t>MSgt</t>
  </si>
  <si>
    <t>Adam</t>
  </si>
  <si>
    <t>Donahue</t>
  </si>
  <si>
    <t>adam.s.donahue.mil@mail.mil</t>
  </si>
  <si>
    <t>SFC</t>
  </si>
  <si>
    <t>Leanne</t>
  </si>
  <si>
    <t>Felvus-Webb</t>
  </si>
  <si>
    <t>Lee</t>
  </si>
  <si>
    <t>Melvin</t>
  </si>
  <si>
    <t>lee.r.melvin.mil@mail.mil</t>
  </si>
  <si>
    <t>SGM</t>
  </si>
  <si>
    <t>Craig</t>
  </si>
  <si>
    <t>Pickett</t>
  </si>
  <si>
    <t>jeffrey.c.pickett2.mil@mail.mil</t>
  </si>
  <si>
    <t>317-224-3258</t>
  </si>
  <si>
    <t>Leanna</t>
  </si>
  <si>
    <t>Rudibaugh</t>
  </si>
  <si>
    <t>leanna.g.rudibaugh.mil@mail.mil</t>
  </si>
  <si>
    <t>Joseph</t>
  </si>
  <si>
    <t>Sorg</t>
  </si>
  <si>
    <t>joseph.h.sorg2.mil@mail.mil</t>
  </si>
  <si>
    <t>Dennis</t>
  </si>
  <si>
    <t>Tallent</t>
  </si>
  <si>
    <t>dennis.w.tallent.mil@mail.mil</t>
  </si>
  <si>
    <t>317-695-1372</t>
  </si>
  <si>
    <t>Email</t>
  </si>
  <si>
    <t>Phone</t>
  </si>
  <si>
    <t>Recruiter Coding</t>
  </si>
  <si>
    <t>SFC Leanne Felvus-Webb</t>
  </si>
  <si>
    <t>MSgt Leanna Rudibaugh</t>
  </si>
  <si>
    <t>DB Name (for VLOOKUP)</t>
  </si>
  <si>
    <t>Pickett, Jeffrey C.</t>
  </si>
  <si>
    <t>SFC Dan Brown</t>
  </si>
  <si>
    <t>SMSgt Tania 'TC' Cousineau</t>
  </si>
  <si>
    <t>MSgt Adam Donahue</t>
  </si>
  <si>
    <t>SFC Lee Melvin</t>
  </si>
  <si>
    <t>SGM Craig Pickett</t>
  </si>
  <si>
    <t>SFC Joe Sorg</t>
  </si>
  <si>
    <t>Name as appears on Website</t>
  </si>
  <si>
    <t xml:space="preserve">&lt;strong&gt; Location:&lt;/strong&gt; </t>
  </si>
  <si>
    <t>Red Rock</t>
  </si>
  <si>
    <t>AMCOM-Letterkenny Army Depot</t>
  </si>
  <si>
    <t>Chambersburg</t>
  </si>
  <si>
    <t>IL</t>
  </si>
  <si>
    <t>&lt;br /&gt; &lt;br /&gt; &lt;strong&gt;To apply, contact: &lt;a href="mailto:</t>
  </si>
  <si>
    <t>E5:E6:E7:E8</t>
  </si>
  <si>
    <t>Indianapolis</t>
  </si>
  <si>
    <t>Military Police</t>
  </si>
  <si>
    <t>E2:E3:E4:E5</t>
  </si>
  <si>
    <t>DLA Energy – Americas</t>
  </si>
  <si>
    <t>USACE - Omaha District (NWO)</t>
  </si>
  <si>
    <t>Multiple</t>
  </si>
  <si>
    <t>25-6139</t>
  </si>
  <si>
    <t>OUSD - Acquisition &amp; Sustainment</t>
  </si>
  <si>
    <t>F35 Joint Program Office</t>
  </si>
  <si>
    <t>Acquisition Integration Manager</t>
  </si>
  <si>
    <t>Arlington</t>
  </si>
  <si>
    <r>
      <rPr>
        <b/>
        <sz val="11"/>
        <color rgb="FF000000"/>
        <rFont val="Calibri"/>
        <family val="2"/>
        <scheme val="minor"/>
      </rPr>
      <t xml:space="preserve">25-6139 Length 1-2 years: </t>
    </r>
    <r>
      <rPr>
        <sz val="11"/>
        <color indexed="8"/>
        <rFont val="Calibri"/>
        <family val="2"/>
        <scheme val="minor"/>
      </rPr>
      <t xml:space="preserve">The incumbent serves as the Foreign Military Sales (FMS) Acquisition Integration Manager, for contracting, acquisition, budgeting, configuration management, and integration. Functions as a lead expert that provides business advice and performs all pre-award and post-award functions for a wide variety of highly specialized procurements of significant importance to multiple agencies using a wide range of contracting methods and types. Assist in planning the overall approach to meet contracting program objectives for a wide range of multi-million or billion-dollar programs that span multiple years that involve successive program stages. This role ensures that acquisitions, such as technology systems, services, or organizational units, are smoothly and effectively integrated for FMS customers and enterprise. Duties are defined as:
• Develop pre-acquisition plans that identify requirements in a Letter of Offer and Acceptance (LOA) and acquisition strategies, including assessment, analysis, risk mitigation and strategies that support the overall strategic goals. 
• Assist in the management of the F-35 FMS integration acquisition process, ensuring that all timelines, budgets, and milestones are met.
• Collaborate with internal and external stakeholders, including contractors, vendors, and various government departments, to ensure alignment of requirements and seamless transition to enterprise contracts.
• Establish a baseline process for F-35 FMS integration, including identifying requirements, understanding where each requirement is contracted in the enterprise, and timing to transition to common enterprise contracts.
• Track contractual actions for each F-35 FMS country to ensure requirements are met throughout the integration process utilizing a baseline requirement matrix.
• Ensure that the integration process adheres to legal, regulatory, and policy standards, while identifying and mitigating potential risks.
• Facilitate the cultural, operational, and technical adjustments necessary for the successful integration of new resources and systems for FMS customers and programs.
• Assess the outcome of the F-35 FMS integration process to ensure that it delivers the intended benefits and identifying any areas for further improvement
• Responsible for reporting on various aspects of the acquisition and integration process to ensure transparency, accountability, and alignment with FMS objectives to the respective country team program manager.
</t>
    </r>
    <r>
      <rPr>
        <b/>
        <sz val="11"/>
        <color rgb="FF000000"/>
        <rFont val="Calibri"/>
        <family val="2"/>
        <scheme val="minor"/>
      </rPr>
      <t>QUALIFICATIONS</t>
    </r>
    <r>
      <rPr>
        <sz val="11"/>
        <color indexed="8"/>
        <rFont val="Calibri"/>
        <family val="2"/>
        <scheme val="minor"/>
      </rPr>
      <t>: Candidate must possess BS or BA degree in Business, Management, Finance, Accounting or relevant to position. Understanding of qualitative and quantitative analytical and evaluative methods. Applicant must possess and maintain a Secret security clearance. Candidate should have demonstrated knowledge of the principles, policies, and practices of system acquisition to plan, organize, and coordinate key phases of development, production, deployment and sustainment.</t>
    </r>
  </si>
  <si>
    <t>Air Combat Command</t>
  </si>
  <si>
    <t>Eglin AFB</t>
  </si>
  <si>
    <t>Defense Finance and Accounting Service</t>
  </si>
  <si>
    <t>Sanders, Robert A.</t>
  </si>
  <si>
    <t xml:space="preserve">Mr. </t>
  </si>
  <si>
    <t>Rob</t>
  </si>
  <si>
    <t>Sanders</t>
  </si>
  <si>
    <t>robert.a.sanders36.civ@mail.mil</t>
  </si>
  <si>
    <t>Mr. Rob Sanders</t>
  </si>
  <si>
    <t>317-435-2379</t>
  </si>
  <si>
    <t>USACE - Detroit District (LRE)</t>
  </si>
  <si>
    <t>Sault Sainte Marie</t>
  </si>
  <si>
    <t>MI</t>
  </si>
  <si>
    <t>E5</t>
  </si>
  <si>
    <t>Correction/Change to be made</t>
  </si>
  <si>
    <t>MA</t>
  </si>
  <si>
    <t>JMC-Tooele Army Depot</t>
  </si>
  <si>
    <t>Tooele</t>
  </si>
  <si>
    <t>Construction Control Representative</t>
  </si>
  <si>
    <t>E6:E7:E8:W1:W2</t>
  </si>
  <si>
    <t>JMC-Crane Army Ammunition Activity</t>
  </si>
  <si>
    <t>SMSgt Dennis Tallent</t>
  </si>
  <si>
    <t>Contracting Specialist</t>
  </si>
  <si>
    <t>E2:E3:E4:E5:E6</t>
  </si>
  <si>
    <t>USACE - San Francisco District (SPN)</t>
  </si>
  <si>
    <t>San Francisco</t>
  </si>
  <si>
    <t>W2:W3:W4</t>
  </si>
  <si>
    <t>E6</t>
  </si>
  <si>
    <t>Ruckman Tabitha N</t>
  </si>
  <si>
    <t xml:space="preserve">Spencer, Megan H. </t>
  </si>
  <si>
    <t>Tab</t>
  </si>
  <si>
    <t>Ruckman</t>
  </si>
  <si>
    <t>tabitha.n.ruckman.mil@mail.mil</t>
  </si>
  <si>
    <t>SFC Tabitha Ruckman</t>
  </si>
  <si>
    <t>TSgt</t>
  </si>
  <si>
    <t>Megan</t>
  </si>
  <si>
    <t>Spencer</t>
  </si>
  <si>
    <t>megan.h.spencer.mil@mail.mil</t>
  </si>
  <si>
    <t>317-435-2378</t>
  </si>
  <si>
    <t>TSgt Megan Spencer</t>
  </si>
  <si>
    <t>dfas.indianapolis-in.zh.mbx.pfi@mail.mil</t>
  </si>
  <si>
    <t>DLA Energy</t>
  </si>
  <si>
    <t>O3:O4:O5</t>
  </si>
  <si>
    <t>•</t>
  </si>
  <si>
    <t>USACE - Albuquerque District (SPA)</t>
  </si>
  <si>
    <t>Albuquerque</t>
  </si>
  <si>
    <t>NM</t>
  </si>
  <si>
    <t>AH-64 Armament/Electronics/Avionics Repairer</t>
  </si>
  <si>
    <t>SSG</t>
  </si>
  <si>
    <t>Holly</t>
  </si>
  <si>
    <t>Tilley</t>
  </si>
  <si>
    <t>SSG Holly Tilley</t>
  </si>
  <si>
    <t>holly.c.tilley.mil@mail.mil</t>
  </si>
  <si>
    <t>25-6601</t>
  </si>
  <si>
    <t>Electronics Technician</t>
  </si>
  <si>
    <t>E4:E5:E6:O1:O2:W1:W2</t>
  </si>
  <si>
    <t>E4:E5</t>
  </si>
  <si>
    <r>
      <rPr>
        <b/>
        <sz val="11"/>
        <color rgb="FF000000"/>
        <rFont val="Calibri"/>
        <family val="2"/>
        <scheme val="minor"/>
      </rPr>
      <t>25-6601, Length 1 Year:</t>
    </r>
    <r>
      <rPr>
        <sz val="11"/>
        <color indexed="8"/>
        <rFont val="Calibri"/>
        <family val="2"/>
        <scheme val="minor"/>
      </rPr>
      <t xml:space="preserve">
You will install, maintain, troubleshoot, and repair complex electronic systems supporting mission-critical communications, navigation, and control systems. Performs a variety of duties relating to the testing and new production of Air and Missile Defense Systems.  On a rotational basis performs such duties as decanning of missiles, mechanically disassembly/assemble missiles, paint the components, clean and wash missiles and perform electronic testing and troubleshooting of Air and Missile Defense Systems.  You’ll apply advanced technical skills to diagnose malfunctions in electrical and electronic assemblies, interpret schematics, and perform precision testing using specialized tools and diagnostic equipment. Your work ensures operational readiness across a wide range of military platforms and support systems, from radar and radio frequency communications to power distribution and electronic warfare equipment. You’ll collaborate closely with engineers, logisticians, and operations personnel in field and depot-level environments. This role requires strong problem-solving abilities, attention to detail, and proficiency in interpreting technical manuals and wiring diagrams to restore and sustain Army readiness in demanding operational settings.
Qualifications:  MOS 94 Series | AFSC: 3E0X1</t>
    </r>
  </si>
  <si>
    <t>O2:O3:O4</t>
  </si>
  <si>
    <t>25-6610</t>
  </si>
  <si>
    <t>USACE - New Orleans District (MVN)</t>
  </si>
  <si>
    <t>Executive Assistant</t>
  </si>
  <si>
    <t>O3</t>
  </si>
  <si>
    <t>New Orleans</t>
  </si>
  <si>
    <t>LA</t>
  </si>
  <si>
    <t>USACE - Los Angeles District (SPL)</t>
  </si>
  <si>
    <t>Project Manager</t>
  </si>
  <si>
    <r>
      <rPr>
        <b/>
        <sz val="11"/>
        <color rgb="FF000000"/>
        <rFont val="Calibri"/>
        <family val="2"/>
        <scheme val="minor"/>
      </rPr>
      <t>25-6610, Length 1 Year:</t>
    </r>
    <r>
      <rPr>
        <sz val="11"/>
        <color indexed="8"/>
        <rFont val="Calibri"/>
        <family val="2"/>
        <scheme val="minor"/>
      </rPr>
      <t xml:space="preserve">
Serves as Legislative and Governmental Liaison Officer, executive assistant and advisor to the District Engineer, and the Deputy District Engineer for Program Management, in all areas of management and administration. Advises and assists in the development and direction of District policies, programs, operations, and accomplishments. Serves as an advisor and performs liaison on matters of mutual concern for Congressional offices, other Federal Agencies, HQUSACE, Mississippi Valley Division (MVD) Corps Field Operating Activities (FOAs), and state and local government, in relation to planning and development of District missions.  1. Represents the District Engineer and performs liaison duties for the District with members of Congress, the state government, local government, quasi-governmental agencies, HQUSACE, MVD, other Corps FOAs, the Federal Executive Board and non-governmental agencies. Obtains essential information on Federal and state laws, policies, programs, and needs for water and land related resources, and stays abreast of significant changes. Studies and recommends to the Commander policies and procedures related to Federal and state coordination, cooperative actions and agreements, memoranda or agreements/memoranda of understanding, and cost sharing. Maintains  personal and telephonic contact with personnel of Congressional Offices, state offices, local and state government, quasi-governmental agencies, non-governmental agencies and waterway-related industries. Represents the District Engineer and provides consultation and advice to those contacts. Consults with and advises Division and Office Chiefs on matters requiring Congressional, Corps intergovernmental, and interagency coordination. Arranges and facilitates conferences, briefings, and meetings, and represents the District Engineer in matters involving members of Congress, VPs from other US Governmental Agencies, personnel from HQUSACE, governors and other elected officials from the state and local level and follows up on taskings that arise during these meetings with suspenses. Represents the District Engineer at meetings and conferences of Federal Agencies and non-governmental associations. Serves and represents the District Engineer on special committees ranging from local in-house to interagency and region wide. In attendance at these meetings and conferences, speaks with authority in conveying District policy, procedures, and the application.</t>
    </r>
  </si>
  <si>
    <t>Long Beach</t>
  </si>
  <si>
    <t>Tilley, Holly C</t>
  </si>
  <si>
    <t>463-298-4362</t>
  </si>
  <si>
    <t>25-6629</t>
  </si>
  <si>
    <t>Secretary of the Air Force</t>
  </si>
  <si>
    <t>SAF - IARC - AFSAT</t>
  </si>
  <si>
    <t>F-16 Instructor Pilot</t>
  </si>
  <si>
    <t>Morocco</t>
  </si>
  <si>
    <t>Operations NCO</t>
  </si>
  <si>
    <r>
      <rPr>
        <b/>
        <sz val="11"/>
        <color rgb="FF000000"/>
        <rFont val="Calibri"/>
        <family val="2"/>
        <scheme val="minor"/>
      </rPr>
      <t>25-6629, Length 1 Year</t>
    </r>
    <r>
      <rPr>
        <sz val="11"/>
        <color indexed="8"/>
        <rFont val="Calibri"/>
        <family val="2"/>
        <scheme val="minor"/>
      </rPr>
      <t xml:space="preserve">
Advisor in a highly visible, joint position embedded within the Moroccan Air Force. Act as chief instructor pilot responsible for qualification, progression and standardization of 43 Moroccan pilots in support of USAFRICOM objectives. Advises Morocco on planning through execution of a $2B F-16 foreign military sales case. Liaison between RMAF, AFSAT, OSC and AFRICOM. Excellent flying opportunities and unique challenges. No deployments, occasional TDYs to Rabat (US Embassy/RMAF HQ) and Ramstein (medical).
Qualifications:  Required: F-16 IP with minimum 750 hours F-16. Experienced instructing NVG, NAAR, Sniper/ATP, APG-68. Ability/desire to work/live on your own (nearest USG installation is 4hrs away).
Desired: B-Course IP, SEAD IP, RCP current, DLPT score 2/2/2 in French or Arabic, prior NA/ME experience (MPEP/FAO/AA/LEAP).
AFSC Preferred: T11FxH,  will also accept K11FxH</t>
    </r>
  </si>
  <si>
    <t>25-6646</t>
  </si>
  <si>
    <t>ACC-USAFWC-53 WG-68 EWS</t>
  </si>
  <si>
    <t>Fighter Electronic Warfare Test SME</t>
  </si>
  <si>
    <r>
      <rPr>
        <b/>
        <sz val="11"/>
        <color rgb="FF000000"/>
        <rFont val="Calibri"/>
        <family val="2"/>
        <scheme val="minor"/>
      </rPr>
      <t>25-6646, Length 179 days:</t>
    </r>
    <r>
      <rPr>
        <sz val="11"/>
        <color indexed="8"/>
        <rFont val="Calibri"/>
        <family val="2"/>
        <scheme val="minor"/>
      </rPr>
      <t xml:space="preserve">
Fighter pilot or Weapon Systems Officer subject matter expert needed to support Foreign Military Sales electronic warfare testing.  Duties include reviewing test plans, executing flight, ground, laboratory tests (multiple sites, approx 45 TDY days per year to various test sites in the US), and providing fighter subject matter expertise to mission data engineering teams.  May also assist with ADO type duties as required.
Initial orders for 179 days, but this is an enduring/funded requirement.
The 68 EWS is an all-civilian Foreign Military sales squadron within the 350th Spectrum Warfare Wing at Eglin.  The unit supports 31 nations with 14 electronic warfare systems, and is home to 12 high end laboratories.  This position serves on the test support team, which provides planning/execution/guidance to over 85 civilian engineers and equipment specialists.  Opportunities may exist for foreign travel if desired.  
Contact Justin "Ninja" Goldstein, 68 EWS Director, at justin.goldstein.2@us.af.mil with any questions or for more information about the position.
Qualifications:  Required: 11F or 12F preferred, 11B/12B considered.  Desired: Electronic Warfare experience, test experience.  
Do not have to be current/qualified in the jet, this is a non-flying assignment.  Opportunities may exist to fly with 40 FLTS or 85 TES at Eglin if current.</t>
    </r>
  </si>
  <si>
    <t>Military Security Force</t>
  </si>
  <si>
    <t>E3:E4:E5</t>
  </si>
  <si>
    <t>O4:O5</t>
  </si>
  <si>
    <t>leanne.felvus-webb.mil@mail.mil</t>
  </si>
  <si>
    <t>26-6012</t>
  </si>
  <si>
    <r>
      <rPr>
        <b/>
        <sz val="11"/>
        <color rgb="FF000000"/>
        <rFont val="Calibri"/>
        <family val="2"/>
        <scheme val="minor"/>
      </rPr>
      <t>25-6012, Length 1 Year:</t>
    </r>
    <r>
      <rPr>
        <sz val="11"/>
        <color indexed="8"/>
        <rFont val="Calibri"/>
        <family val="2"/>
        <scheme val="minor"/>
      </rPr>
      <t xml:space="preserve">
Applicants must email the following documents to leanne.felvus-webb.mil@mail.mil for consideration***
Professional Resume
Military Bio
Last three evaluations
Soldier Talent Profile
Military Police Officer for the Directorate of Emergency Services (DES) on an Army depot; providing police service/information and selective law enforcement activities which complement the Commander's law enforcement and security mission; responsible for the inspection of all commercial truck traffic entering the depot; perform random searches of vehicles entering the depot; control access to the installation by adhering to determined physical security measures; patrols Letterkenny Munitions Center (LEMC).</t>
    </r>
  </si>
  <si>
    <t>463-298-4378</t>
  </si>
  <si>
    <t>Ben Guerir AB, Marrakesh</t>
  </si>
  <si>
    <t>26-6019</t>
  </si>
  <si>
    <t>Judge Advocate</t>
  </si>
  <si>
    <r>
      <rPr>
        <b/>
        <sz val="11"/>
        <color rgb="FF000000"/>
        <rFont val="Calibri"/>
        <family val="2"/>
        <scheme val="minor"/>
      </rPr>
      <t>26-6019, Length 1 Year:</t>
    </r>
    <r>
      <rPr>
        <sz val="11"/>
        <color indexed="8"/>
        <rFont val="Calibri"/>
        <family val="2"/>
        <scheme val="minor"/>
      </rPr>
      <t xml:space="preserve">
Serves as Judge Advocate to handle a variety of civil and administrative law matters, which include Financial Liability, Investigations of Property Loss (FLIPL), AR 15-6 Investigation review, EEO/labor/employment matters. Lawyer will work in the Corpus Christi Army Depot Legal Office on a wide range of high priority legal projects with Command interest. Anticipated priority of effort will be directed toward work in the areas of administrative law, freedom of information inquiries, ethics, legal assistance, and installation issues. Officer will serve with other attorneys and be supervised by an Army Civilian. Attorney must be a member in good standing of a state bar. Minimum of 3 years recent legal experience is desirable. Graduate of JAG advance course a plus.</t>
    </r>
  </si>
  <si>
    <t>USTRANSCOM-ARTRANS-596th BDE 834th BN</t>
  </si>
  <si>
    <t>26-6029</t>
  </si>
  <si>
    <t>Security Guard</t>
  </si>
  <si>
    <r>
      <rPr>
        <b/>
        <sz val="11"/>
        <color rgb="FF000000"/>
        <rFont val="Calibri"/>
        <family val="2"/>
        <scheme val="minor"/>
      </rPr>
      <t>26-6029, Length 1 Year:</t>
    </r>
    <r>
      <rPr>
        <sz val="11"/>
        <color indexed="8"/>
        <rFont val="Calibri"/>
        <family val="2"/>
        <scheme val="minor"/>
      </rPr>
      <t xml:space="preserve">
SM will perform fixed post security operations located within the interior of MOTCO installations or at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
</t>
    </r>
    <r>
      <rPr>
        <b/>
        <sz val="11"/>
        <color rgb="FF000000"/>
        <rFont val="Calibri"/>
        <family val="2"/>
        <scheme val="minor"/>
      </rPr>
      <t>Qualifications</t>
    </r>
    <r>
      <rPr>
        <sz val="11"/>
        <color indexed="8"/>
        <rFont val="Calibri"/>
        <family val="2"/>
        <scheme val="minor"/>
      </rPr>
      <t>:  Secret clearance</t>
    </r>
  </si>
  <si>
    <t>26-6039</t>
  </si>
  <si>
    <t>26-6041</t>
  </si>
  <si>
    <t>26-6042</t>
  </si>
  <si>
    <t>E6:E7:E8</t>
  </si>
  <si>
    <t>26-6045</t>
  </si>
  <si>
    <t>Naval Surface Warfare Center</t>
  </si>
  <si>
    <t>NSWC-Crane Division-RDER</t>
  </si>
  <si>
    <t>OUSW R&amp;E Prototype Trainer</t>
  </si>
  <si>
    <t>E6:E7:E8:O3:W1:W2:W3</t>
  </si>
  <si>
    <t>26-6046</t>
  </si>
  <si>
    <t>Operations Deputy Chief</t>
  </si>
  <si>
    <r>
      <rPr>
        <b/>
        <sz val="11"/>
        <color rgb="FF000000"/>
        <rFont val="Calibri"/>
        <family val="2"/>
        <scheme val="minor"/>
      </rPr>
      <t>26-6041, Length 2 Years:</t>
    </r>
    <r>
      <rPr>
        <sz val="11"/>
        <color indexed="8"/>
        <rFont val="Calibri"/>
        <family val="2"/>
        <scheme val="minor"/>
      </rPr>
      <t xml:space="preserve">
Will consider 12A Engineer Officer that is either a degreed engineer or a non-degreed engineer with major construction experience in the civilian sector. Chief of the Contract Administration Section (CAS) at the IPO with Major Duties: 
This position requires a Degreed Engineer or Major Construction Experience as 90% of the work in this position will be to rely on engineering training, and/or significant Construction Experience on Commercial and Industrial projects with experience in reading and interpreting plans and specifications.  The remaining 10% will be spent as the Supervisor for a team of 4 Engineers and Civil Engineering Technicians (civilian) in the CAS Section.
Review Requests for Equitable Adjustments (REAs) for merit from the contractor by interpreting plans and specifications and making a recommendation of merit to the Resident Engineer, Administrative Contracting Officer (ACO), or Contracting Officer (KO).
Processing Modifications to the contract by drafting Statements of Work (SOW), developing cost estimates up to $250K in modification value, interpreting and reviewing Contractor proposals, establishing a government position in a Pre-Negotiation Objectives Memorandum (POM), negotiating with the contractor at the direction of the ACO or KO, documenting the results with a Post Negotiation Memorandum (PNM), drafting change documents, and recording all in the modification file, for all modifications on the contract, usually the most intense and complex, for modifications regardless of value.  Use and understanding of Federal Acquisition Regulations (FAR) is required.
If the applicant is not a degreed engineer, or does not qualify by having significant construction experience, or is not interested in performing intense engineering contract administration work, they will not be considered.  Previous experience doing this specific work is not required. 
Work is on the $2.0 Billion New Lock at the Soo Mega-Project.  Project started in July 2022 and is estimated to be complete by July 2030.  Work is located in Northern Michigan at Sault Ste. Marie, MI.  The Integrated Project Office (IPO) is an office of 36 people, with 1 AC CPT and 3 NCO's in the Quality Assurance Team, and an office of construction professionals dedicated to ensuring the project succeeds on time and within budget.
This is a great opportunity for an Reservist, Guard, IMA, IRR Engineer Officer to gain experience working with USACE on a Mega-Project.
Qualifications: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
Qualifications: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t>
    </r>
  </si>
  <si>
    <t>Supervisory Engineer Officer</t>
  </si>
  <si>
    <r>
      <rPr>
        <b/>
        <sz val="11"/>
        <color rgb="FF000000"/>
        <rFont val="Calibri"/>
        <family val="2"/>
        <scheme val="minor"/>
      </rPr>
      <t>26-6039, Length 2 Years:</t>
    </r>
    <r>
      <rPr>
        <sz val="11"/>
        <color indexed="8"/>
        <rFont val="Calibri"/>
        <family val="2"/>
        <scheme val="minor"/>
      </rPr>
      <t xml:space="preserve">
Will consider a 12W (Carpentry and Masonry), 12H (Construction Engineering Supervisor), 12R (Electrician), 12K
(Plumber), 12N (Horizontal), 12T (Technical Engineer), 12X (General Engineering Supervisor), or Warrant Officer equivalents. 
Responsibilities:
1) Observes and investigates all construction phases of highly complex projects to ensure compliance with contract
schedules, specifications and shop drawings.
2) Confers with contractors concerning sufficiency and suitability of equipment being used, number of workers
employed, etc., to assure completion of work on or ahead of schedule.
3) Review contractor's proposed working schedules for logic, adequacy and to determine whether construction
schedules will be met. Recommends revision to schedule as necessary.
4) Engage directly with the Contractor on assigned Definable Features of Work (DFOW) and discuss principal
construction features and requirements, in terms of methods and equipment operations, related to plans and specs.
5) Prepare and review other reports such as results of tests, change orders or other deviations approved or submitted
with recommendations, etc. Review and comment on Submittals and Requests for Information (RFI).
6) Perform biddability, constructability, operability, environmental, sustainability (BCOES) reviews of plans and
specifications to determine practicability from a construction viewpoint whether physical obstruction or other
construction difficulties. Review and comment on Statements of Work (SOW) for contract modifications.
Conditions Of Employment:
1) Appointment may be subject to a suitability or fitness determination, as determined by a completed background investigation.
2) Initial and annual physical exam is required.
3) Position requires employee to serve on rotating shifts, weekends and holidays.
</t>
    </r>
    <r>
      <rPr>
        <b/>
        <sz val="11"/>
        <color rgb="FF000000"/>
        <rFont val="Calibri"/>
        <family val="2"/>
        <scheme val="minor"/>
      </rPr>
      <t>Qualifications</t>
    </r>
    <r>
      <rPr>
        <sz val="11"/>
        <color indexed="8"/>
        <rFont val="Calibri"/>
        <family val="2"/>
        <scheme val="minor"/>
      </rPr>
      <t xml:space="preserve">: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
</t>
    </r>
  </si>
  <si>
    <r>
      <rPr>
        <b/>
        <sz val="11"/>
        <color rgb="FF000000"/>
        <rFont val="Calibri"/>
        <family val="2"/>
        <scheme val="minor"/>
      </rPr>
      <t>26-6042, Length 179 days:</t>
    </r>
    <r>
      <rPr>
        <sz val="11"/>
        <color indexed="8"/>
        <rFont val="Calibri"/>
        <family val="2"/>
        <scheme val="minor"/>
      </rPr>
      <t xml:space="preserve">
Will consider a 12W (Carpentry and Masonry), 12H (Construction Engineering Supervisor), 12R (Electrician), 12K (Plumber), 12N (Horizontal), 12T (Technical Engineer), 12X (General Engineering Supervisor), or Warrant Officer
Construction Control Representative Responsibilities:
1) Observes and investigates all construction phases of highly complex projects to ensure compliance with contract schedules, specifications and shop drawings.
2) Confers with contractors concerning sufficiency and suitability of equipment being used, number of workers employed, etc., to assure completion of work on or ahead of schedule.
3) Review contractor's proposed working schedules for logic, adequacy and to determine whether construction schedules will be met. Recommends revision to schedule as necessary.  
4) Engage directly with the Contractor on assigned Definable Features of Work (DFOW) and discuss principal construction features and requirements, in terms of methods and equipment operations, related to plans and specs.
5) Prepare and review other reports such as results of tests, change orders or other deviations approved or submitted with recommendations, etc. Review and comment on Submittals and Requests for Information (RFI).
6) Perform biddability, constructability, operability, environmental, sustainability (BCOES) reviews of plans and specifications to determine practicability from a construction viewpoint whether physical obstruction or other construction difficulties.  Review and comment on Statements of Work (SOW) for contract modifications.
Conditions Of Employment: 
1) Appointment may be subject to a suitability or fitness determination, as determined by a completed background investigation.
2) Initial and annual physical exam is required.
3) Position requires employee to serve on rotating shifts, weekends and holidays.
</t>
    </r>
    <r>
      <rPr>
        <b/>
        <sz val="11"/>
        <color rgb="FF000000"/>
        <rFont val="Calibri"/>
        <family val="2"/>
        <scheme val="minor"/>
      </rPr>
      <t>Qualifications</t>
    </r>
    <r>
      <rPr>
        <sz val="11"/>
        <color indexed="8"/>
        <rFont val="Calibri"/>
        <family val="2"/>
        <scheme val="minor"/>
      </rPr>
      <t>: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t>
    </r>
  </si>
  <si>
    <r>
      <rPr>
        <b/>
        <sz val="11"/>
        <color rgb="FF000000"/>
        <rFont val="Calibri"/>
        <family val="2"/>
        <scheme val="minor"/>
      </rPr>
      <t>26-6046, Length 1 Year:</t>
    </r>
    <r>
      <rPr>
        <sz val="11"/>
        <color indexed="8"/>
        <rFont val="Calibri"/>
        <family val="2"/>
        <scheme val="minor"/>
      </rPr>
      <t xml:space="preserve">
Serves as the Operations Division Deputy Chief, providing leadership,management, supervision and oversight over six (6) separate Operations Branch functions and staff in the areas of flood risk management operations and maintenance, recreation, environmental stewardship, budget and fiscal management, administrative support including personnel and related automated systems and manpower, and emergency management.
1. 75% Operations Deputy Chief is responsible personally and/or through a subordinate staff:
a. Plans and coordinates the development and management of the operating budgets and fiscal resources essential for the operation and maintenance of nine (9) separate operating projects, throughout three (3) major watershed basins within Albuquerque District.  
b. Plans, coordinates, directs and oversees the development and management of effective and efficient administrative support functions in key areas. 
c. Provides long range planning and policy recommendations on scheduling and modifications to flood control, recreation, sustainability and environmental stewardship projects. Attends meetings with the Operations Chief, and with various technical branches to assist with developing and recommending District project operating policies.
d. Plans, coordinates and oversees execution of the District’s Operations and Maintenance, Recreation and Environmental Stewardship programs. This includes maintenance of the District’s channels, 15 multi-purpose with flood control projects. Supports Operations branch supervisors in resolving complications with funding, priorities, and contractors. Ensures regular communication and coordination between all 6 Operations branches, and overall tracking of Operations work product delivery deadlines through regular Operations leadership meetings.  Represents the Corps in meetings with Federal, State, Local agencies and stakeholders. Responsible for ensuring the technical support branch has the appropriate oversight for engineering work products.
2. 25% As Branch Chief serves as a second level supervisor over two subordinate sections, exercises the full range of supervisory and managerial responsibilities for technical and administrative matters over the staff</t>
    </r>
    <r>
      <rPr>
        <sz val="11"/>
        <color rgb="FF000000"/>
        <rFont val="Calibri"/>
        <family val="2"/>
        <scheme val="minor"/>
      </rPr>
      <t>.</t>
    </r>
    <r>
      <rPr>
        <sz val="11"/>
        <color indexed="8"/>
        <rFont val="Calibri"/>
        <family val="2"/>
        <scheme val="minor"/>
      </rPr>
      <t xml:space="preserve">
</t>
    </r>
    <r>
      <rPr>
        <b/>
        <sz val="11"/>
        <color rgb="FF000000"/>
        <rFont val="Calibri"/>
        <family val="2"/>
        <scheme val="minor"/>
      </rPr>
      <t>Qualifications</t>
    </r>
    <r>
      <rPr>
        <sz val="11"/>
        <color indexed="8"/>
        <rFont val="Calibri"/>
        <family val="2"/>
        <scheme val="minor"/>
      </rPr>
      <t xml:space="preserve">: Candidate must have a Bachelor of Science in biology or engineering, preferably civil engineering. Candidate must have a valid driver's license.
To apply for this position, please send your resume, military biosketch, three evaluations, and your soldier talent profile to SFC Tabitha Ruckman at tabitha.n.ruckman.mil@mail.mil.
</t>
    </r>
  </si>
  <si>
    <r>
      <rPr>
        <b/>
        <sz val="11"/>
        <color rgb="FF000000"/>
        <rFont val="Calibri"/>
        <family val="2"/>
        <scheme val="minor"/>
      </rPr>
      <t>26-6045, Length 1 year:</t>
    </r>
    <r>
      <rPr>
        <sz val="11"/>
        <color indexed="8"/>
        <rFont val="Calibri"/>
        <family val="2"/>
        <scheme val="minor"/>
      </rPr>
      <t xml:space="preserve">
The service member selected for this position will serve on an Unmanned Aerial Vehicle (UAV) Mobile Training Team (MTT) for the Rapid Assessment of Prototype Technology Readiness Task Force (RAPTR TF) within the Office of the Under Secretary of War for Research and Engineering (OUSW R&amp;E). The individual selected for this position will participate in the planning and execution of training for prototype technologies within the OUSW R&amp;E ecosystem. The training provided by this MTT will be operator level employment, maintenance, and tactical network integration for Army and joint service personnel. Applicants must have experience with training plan development, strong
interpersonal communication skills, the ability to perform autonomously on small teams with minimal oversight, and
moderate aptitude with the Microsoft Office Suite of products (primarily PowerPoint, Excel, Outlook). The service member hired for this position will also participate in daily duty requirements for the RAPTR TF when not engaged directly in the MTT activities associated with this position. Travel for this position will be at least 25%.
</t>
    </r>
    <r>
      <rPr>
        <b/>
        <sz val="11"/>
        <color rgb="FF000000"/>
        <rFont val="Calibri"/>
        <family val="2"/>
        <scheme val="minor"/>
      </rPr>
      <t>Qualifications</t>
    </r>
    <r>
      <rPr>
        <sz val="11"/>
        <color indexed="8"/>
        <rFont val="Calibri"/>
        <family val="2"/>
        <scheme val="minor"/>
      </rPr>
      <t>: MOS 18A, 18B, 18C, 18D, 18E, 18F, 18Z or 180A with TS/SCI</t>
    </r>
  </si>
  <si>
    <t>26-6053</t>
  </si>
  <si>
    <t>Watercraft Operator</t>
  </si>
  <si>
    <t>Omaha</t>
  </si>
  <si>
    <t>NE</t>
  </si>
  <si>
    <r>
      <rPr>
        <b/>
        <sz val="11"/>
        <color rgb="FF000000"/>
        <rFont val="Calibri"/>
        <family val="2"/>
        <scheme val="minor"/>
      </rPr>
      <t>25-6053, Length 1 Year:</t>
    </r>
    <r>
      <rPr>
        <sz val="11"/>
        <color indexed="8"/>
        <rFont val="Calibri"/>
        <family val="2"/>
        <scheme val="minor"/>
      </rPr>
      <t xml:space="preserve">
Performs a variety of duties on towboats, barges, small boats, etc. 
May include land-based equipment construction operations during layup periods. 
1. Handling lines in making and breaking tows and moorings to assure that boats, barges, and other plant equipment are tied securely; making soundings, setting gang planks; attaching and removing hoisting and hook lines; general housekeeping and related duties. 
2. Operation of deck equipment such as power winches, water pumps, cables, checking and filling oil and greasing boat engines, power generator/engines, etc.; assisting in fueling operations; assisting in minor repairs to boats and other equipment.
3. Operates various vehicles such as automobile, pickup truck, dump trucks, and construction equipment such as wheeled loaders, off-road dump trucks, excavators, skid steer loaders, bulldozers. Follows all safety procedures and assists staff with developing and implementing hazard mitigation measures.
4. Transports motorboats on trailers back onto boat ramp in the Missouri River. Operates motorboats up to 26 feet in length on rivers and lakes, used as mode of travel and transports passengers or delivers items to specified locations.
</t>
    </r>
    <r>
      <rPr>
        <b/>
        <sz val="11"/>
        <color rgb="FF000000"/>
        <rFont val="Calibri"/>
        <family val="2"/>
        <scheme val="minor"/>
      </rPr>
      <t>Qualifications</t>
    </r>
    <r>
      <rPr>
        <sz val="11"/>
        <color indexed="8"/>
        <rFont val="Calibri"/>
        <family val="2"/>
        <scheme val="minor"/>
      </rPr>
      <t>: Any MOS or equivalent series: 12 series, 88 series, and 91 series. 
To apply for this job, please email your resume, military bio, evaluations, and your soldier talent profile to SFC Ruckman at tabitha.n.ruckman.mil@mail.mil.</t>
    </r>
  </si>
  <si>
    <t>26-6044</t>
  </si>
  <si>
    <r>
      <rPr>
        <b/>
        <sz val="11"/>
        <color rgb="FF000000"/>
        <rFont val="Calibri"/>
        <family val="2"/>
        <scheme val="minor"/>
      </rPr>
      <t>26-6044, Length 1 Year:</t>
    </r>
    <r>
      <rPr>
        <sz val="11"/>
        <color indexed="8"/>
        <rFont val="Calibri"/>
        <family val="2"/>
        <scheme val="minor"/>
      </rPr>
      <t xml:space="preserve">
Works under the very general direction of the Branch Chief, Mega Project Division. Clears, through supervisor or Project Review Board, plans or decisions to take short-cuts or to make compromises considered risky or extreme within the context of standard guides, precedents and techniques. Independently initiates project directives, reports, conferences, etc., and represents the organization in negotiations with the client, states, municipal authorities, interested parties, and local governments. Provides expert project management for projects of high dollar value (over $400M in total cost), of national priority, of environmental sensitivity, of extraordinary urgency, or having similar requirements. Assures the efficient, effective, and timely accomplishment and coordination of the planning, design and construction phases. In addition, coordinates the preparation of the project budget; the preparation of various costs, milestones, and management reports; and the staffing of internal and external reviews.
</t>
    </r>
    <r>
      <rPr>
        <b/>
        <sz val="11"/>
        <color rgb="FF000000"/>
        <rFont val="Calibri"/>
        <family val="2"/>
        <scheme val="minor"/>
      </rPr>
      <t>Qualifications</t>
    </r>
    <r>
      <rPr>
        <sz val="11"/>
        <color indexed="8"/>
        <rFont val="Calibri"/>
        <family val="2"/>
        <scheme val="minor"/>
      </rPr>
      <t>: 12A, PE (preferred), PMP (preferred)
To apply for this position, please email your resume, military biosketch, three evaluations, and your soldier talent profile to SFC Tabitha Ruckman at tabitha.n.ruckman.mil@mail.mil</t>
    </r>
  </si>
  <si>
    <t>USASAC-TMO</t>
  </si>
  <si>
    <t>26-6071</t>
  </si>
  <si>
    <t>26-6072</t>
  </si>
  <si>
    <t>Human Resources NCO</t>
  </si>
  <si>
    <t>26-6073</t>
  </si>
  <si>
    <t>Human Resources Advisor</t>
  </si>
  <si>
    <t>26-6074</t>
  </si>
  <si>
    <t>Joint Force NCO Military Advisor</t>
  </si>
  <si>
    <t>E7:E8</t>
  </si>
  <si>
    <t>26-6076</t>
  </si>
  <si>
    <t>Intel NCO Military Advisor</t>
  </si>
  <si>
    <t>26-6078</t>
  </si>
  <si>
    <t>Counter Intel NCO Military Advisor</t>
  </si>
  <si>
    <t>26-6079</t>
  </si>
  <si>
    <t>Signal Intel NCO Military Advisor</t>
  </si>
  <si>
    <t>26-6080</t>
  </si>
  <si>
    <t>Joint Forces Military Advisor</t>
  </si>
  <si>
    <t>26-6081</t>
  </si>
  <si>
    <t>Signal Intel Military Advisor</t>
  </si>
  <si>
    <t>26-6083</t>
  </si>
  <si>
    <t>266th Range Squadron</t>
  </si>
  <si>
    <t>Link Unit Manager</t>
  </si>
  <si>
    <t>Mountain Home</t>
  </si>
  <si>
    <t>26-6087</t>
  </si>
  <si>
    <t>OPERATIONS OFFICER/S-3</t>
  </si>
  <si>
    <r>
      <rPr>
        <b/>
        <sz val="11"/>
        <color rgb="FF000000"/>
        <rFont val="Calibri"/>
        <family val="2"/>
        <scheme val="minor"/>
      </rPr>
      <t>26-6073, Length 420 days:</t>
    </r>
    <r>
      <rPr>
        <sz val="11"/>
        <color indexed="8"/>
        <rFont val="Calibri"/>
        <family val="2"/>
        <scheme val="minor"/>
      </rPr>
      <t xml:space="preserve">
Provides human resource expertise and assistance to the Saudi Arabian Ministry of Defense. Develops and delivers
training programs designed and tailored to advise in human resources operations, strength management, and manpower.
Mentors and coaches Saudi military forces: Providing guidance and expertise, helping develop the partnership,
enhancing their human resource capabilities, and improving their operational proficiency.
Building institutional capacity: This includes assisting with the development of military education and training
systems, organizational structures, and doctrine.
Provides technical and tactical advice: Offers guidance on human resources military operations, including planning,
execution, and post-mission analysis.
Facilitates communication and coordination: Acts as a liaison between U.S. forces and Saudi military forces,
improving interoperability and mutual support.
Providing intelligence and situational awareness: Advisors may assist with intelligence gathering and analysis,
helping partner nations understand threats and make informed decisions.
Diplomacy and security cooperation
Fostering relationships and building trust: Advisors engage with host nation leadership and personnel, building
rapport and strengthening alliances and partnerships.
Promoting US national security interests: They represent US values and interests while assisting in the development of partner nation security capabilities.</t>
    </r>
  </si>
  <si>
    <r>
      <rPr>
        <b/>
        <sz val="11"/>
        <color rgb="FF000000"/>
        <rFont val="Calibri"/>
        <family val="2"/>
        <scheme val="minor"/>
      </rPr>
      <t xml:space="preserve">26-6074, Length 420 days:
</t>
    </r>
    <r>
      <rPr>
        <sz val="11"/>
        <color indexed="8"/>
        <rFont val="Calibri"/>
        <family val="2"/>
        <scheme val="minor"/>
      </rPr>
      <t>In accordance with the 1977 Accords, provides joint operations expertise and assistance to the Saudi Arabian
Ministry of Defense to assist with the transformation to a joint fighting force. Develops and delivers training programs designed and tailored to advise on joint operations. Works closely with the Joint Forces and Joint Forces Command.
Mentors and coaches Saudi military forces: Providing guidance and expertise, helping develop the partnership,
enhancing joint capabilities, and improving operational proficiency.
Support: Facilitates access to resources under the 1977 Accords for joint operations or other forms of support that
enhance Saudi military capabilities.
Builds institutional capacity: This includes assisting with the development of military education and training systems,
organizational structures, and doctrine.
Provides technical and tactical advice: Offers guidance on joint military operations, including military strategy, policy, procedures, planning, execution, and post-mission analysis. Advises on joint military activities based on expertise and understanding of military affairs.
Facilitates communication and coordination: Acts as a liaison between U.S. forces and Saudi military forces,
improving interoperability and mutual support.
Fosters relationships and builds trust: Engage with Saudi military leadership and personnel, building rapport and
strengthening the strategic partnership.</t>
    </r>
  </si>
  <si>
    <r>
      <rPr>
        <b/>
        <sz val="11"/>
        <color rgb="FF000000"/>
        <rFont val="Calibri"/>
        <family val="2"/>
        <scheme val="minor"/>
      </rPr>
      <t>26-6076, Length 420 days:</t>
    </r>
    <r>
      <rPr>
        <sz val="11"/>
        <color indexed="8"/>
        <rFont val="Calibri"/>
        <family val="2"/>
        <scheme val="minor"/>
      </rPr>
      <t xml:space="preserve">
In accordance with the 1977 Accords, provides joint operations expertise and assistance to the Saudi Arabian
Ministry of Defense to assist with the transformation to a joint fighting force. Develops and delivers training programs designed and tailored to advise on joint operations. Works closely with the Joint Forces and Joint Forces Command.
Mentors and coaches Saudi military forces: Providing guidance and expertise, helping develop the partnership,
enhancing joint capabilities, and improving operational proficiency.
Support: Facilitates access to resources under the 1977 Accords for joint operations or other forms of support that
enhance Saudi military capabilities.
Builds institutional capacity: This includes assisting with the development of military education and training systems,
organizational structures, and doctrine.
Provides technical and tactical advice: Offers guidance on joint military operations, including military strategy, policy, procedures, planning, execution, and post-mission analysis. Advises on joint military activities based on expertise and understanding of military affairs.
Facilitates communication and coordination: Acts as a liaison between U.S. forces and Saudi military forces,
improving interoperability and mutual support.
Fosters relationships and builds trust: Engage with Saudi military leadership and personnel, building rapport and
strengthening the strategic partnership.</t>
    </r>
  </si>
  <si>
    <r>
      <rPr>
        <b/>
        <sz val="11"/>
        <color rgb="FF000000"/>
        <rFont val="Calibri"/>
        <family val="2"/>
        <scheme val="minor"/>
      </rPr>
      <t>26-6078, Length 420 days:</t>
    </r>
    <r>
      <rPr>
        <sz val="11"/>
        <color indexed="8"/>
        <rFont val="Calibri"/>
        <family val="2"/>
        <scheme val="minor"/>
      </rPr>
      <t xml:space="preserve">
In accordance with the 1977 Accords, provides joint operations expertise and assistance to the Saudi Arabian
Ministry of Defense to assist with the transformation to a joint fighting force. Develops and delivers training programs designed and tailored to advise on joint operations. Works closely with the Joint Forces and Joint Forces Command.
Mentors and coaches Saudi military forces: Providing guidance and expertise, helping develop the partnership,
enhancing joint capabilities, and improving operational proficiency.
Support: Facilitates access to resources under the 1977 Accords for joint operations or other forms of support that
enhance Saudi military capabilities.
Builds institutional capacity: This includes assisting with the development of military education and training systems,
organizational structures, and doctrine.
Provides technical and tactical advice: Offers guidance on joint military operations, including military strategy, policy, procedures, planning, execution, and post-mission analysis. Advises on joint military activities based on expertise and understanding of military affairs.
Facilitates communication and coordination: Acts as a liaison between U.S. forces and Saudi military forces,
improving interoperability and mutual support.
Fosters relationships and builds trust: Engage with Saudi military leadership and personnel, building rapport and
strengthening the strategic partnership.</t>
    </r>
  </si>
  <si>
    <r>
      <rPr>
        <b/>
        <sz val="11"/>
        <color rgb="FF000000"/>
        <rFont val="Calibri"/>
        <family val="2"/>
        <scheme val="minor"/>
      </rPr>
      <t>26-6079, Length 420 days:</t>
    </r>
    <r>
      <rPr>
        <sz val="11"/>
        <color indexed="8"/>
        <rFont val="Calibri"/>
        <family val="2"/>
        <scheme val="minor"/>
      </rPr>
      <t xml:space="preserve">
In accordance with the 1977 Accords, provides intelligence operations expertise and assistance to the Saudi Arabian
Ministry of Defense to assist with the transformation to a joint fighting force. Develops and delivers training programs designed and tailored to advise on joint operations. Works closely with the Joint Forces and Joint Forces Command.
Mentors and coaches Saudi military forces: Providing guidance and expertise, helping develop the partnership,
enhancing joint capabilities, and improving operational proficiency.
Support: Facilitates access to resources under the 1977 Accords for joint operations or other forms of support that
enhance Saudi military capabilities.
Builds institutional capacity: This includes assisting with the development of military education and training systems,
organizational structures, and doctrine.
Provides technical and tactical advice: Offers guidance on joint military operations, including military strategy, policy, procedures, planning, execution, and post-mission analysis. Advises on joint military activities based on expertise and understanding of military affairs.
Facilitates communication and coordination: Acts as a liaison between U.S. forces and Saudi military forces,
improving interoperability and mutual support.
Fosters relationships and builds trust: Engage with Saudi military leadership and personnel, building rapport and
strengthening the strategic partnership.</t>
    </r>
  </si>
  <si>
    <r>
      <rPr>
        <b/>
        <sz val="11"/>
        <color rgb="FF000000"/>
        <rFont val="Calibri"/>
        <family val="2"/>
        <scheme val="minor"/>
      </rPr>
      <t>26-6080, Length 420 days.</t>
    </r>
    <r>
      <rPr>
        <sz val="11"/>
        <color indexed="8"/>
        <rFont val="Calibri"/>
        <family val="2"/>
        <scheme val="minor"/>
      </rPr>
      <t xml:space="preserve">
In accordance with the 1977 Accords, provides joint operations expertise and assistance to the Saudi Arabian
Ministry of Defense to assist with the transformation to a joint fighting force. Develops and delivers training programs designed and tailored to advise on joint operations. Works closely with the Joint Forces and Joint Forces Command.
Mentors and coaches Saudi military forces: Providing guidance and expertise, helping develop the partnership,
enhancing joint capabilities, and improving operational proficiency.
Support: Facilitates access to resources under the 1977 Accords for joint operations or other forms of support that
enhance Saudi military capabilities.
Builds institutional capacity: This includes assisting with the development of military education and training systems,
organizational structures, and doctrine.
Provides technical and tactical advice: Offers guidance on joint military operations, including military strategy, policy, procedures, planning, execution, and post-mission analysis. Advises on joint military activities based on expertise and understanding of military affairs.
Facilitates communication and coordination: Acts as a liaison between U.S. forces and Saudi military forces,
improving interoperability and mutual support.
Fosters relationships and builds trust: Engage with Saudi military leadership and personnel, building rapport and
strengthening the strategic partnership.</t>
    </r>
  </si>
  <si>
    <r>
      <rPr>
        <b/>
        <sz val="11"/>
        <color rgb="FF000000"/>
        <rFont val="Calibri"/>
        <family val="2"/>
        <scheme val="minor"/>
      </rPr>
      <t>26-6081, Length 420 days:</t>
    </r>
    <r>
      <rPr>
        <sz val="11"/>
        <color indexed="8"/>
        <rFont val="Calibri"/>
        <family val="2"/>
        <scheme val="minor"/>
      </rPr>
      <t xml:space="preserve">
In accordance with the 1977 Accords, provides intelligence operations expertise and assistance to the Saudi Arabian
Ministry of Defense to assist with the transformation to a joint fighting force. Develops and delivers training programs designed and tailored to advise on joint operations. Works closely with the Joint Forces and Joint Forces Command.
Mentors and coaches Saudi military forces: Providing guidance and expertise, helping develop the partnership,
enhancing joint capabilities, and improving operational proficiency.
Support: Facilitates access to resources under the 1977 Accords for joint operations or other forms of support that
enhance Saudi military capabilities.
Builds institutional capacity: This includes assisting with the development of military education and training systems,
organizational structures, and doctrine.
Provides technical and tactical advice: Offers guidance on joint military operations, including military strategy, policy, procedures, planning, execution, and post-mission analysis. Advises on joint military activities based on expertise and understanding of military affairs.
Facilitates communication and coordination: Acts as a liaison between U.S. forces and Saudi military forces,
improving interoperability and mutual support.
Fosters relationships and builds trust: Engage with Saudi military leadership and personnel, building rapport and
strengthening the strategic partnership.</t>
    </r>
  </si>
  <si>
    <r>
      <rPr>
        <b/>
        <sz val="11"/>
        <color rgb="FF000000"/>
        <rFont val="Calibri"/>
        <family val="2"/>
        <scheme val="minor"/>
      </rPr>
      <t>26-6087, Length 1 Year:</t>
    </r>
    <r>
      <rPr>
        <sz val="11"/>
        <color indexed="8"/>
        <rFont val="Calibri"/>
        <family val="2"/>
        <scheme val="minor"/>
      </rPr>
      <t xml:space="preserve">
Serves as the Operations Officer for the United States Army Flight Training Detachment - Peace Vanguard (USAFTD-PV) . Assists in the leadership and management of over 50 assigned personnel. Technical management and oversight includes training management, operations, command and control and development of assigned missions with associated key logistics packages. Serves as representative for the Command and Detachment in all
operational matters. Develops policy and procedural guidance for subordinate leaders, as well as coordinating FMS mission planning objectives with other governmental agencies. Simultaneously coordinates mission logistics, personnel movements and aircraft transportation for multiple exercises. Execute short/long-term planning, annual training guidance development, and CCIR process management.</t>
    </r>
  </si>
  <si>
    <r>
      <rPr>
        <b/>
        <sz val="11"/>
        <color rgb="FF000000"/>
        <rFont val="Calibri"/>
        <family val="2"/>
        <scheme val="minor"/>
      </rPr>
      <t>26-6083, Length 1 Year:</t>
    </r>
    <r>
      <rPr>
        <sz val="11"/>
        <color indexed="8"/>
        <rFont val="Calibri"/>
        <family val="2"/>
        <scheme val="minor"/>
      </rPr>
      <t xml:space="preserve">
Input data into Link 16 Pulse Deconfliction Server (LPDS) for TFA approval. Ensure that the annual TFA waiver process is completed. Member will be the POC for any IDLs and network descriptions for the F-15SG. Assist as the TDLMO liaison and any exercise participation wavers needed for L-16 use. Assist with NDF to support Link 16.
</t>
    </r>
    <r>
      <rPr>
        <b/>
        <sz val="11"/>
        <color rgb="FF000000"/>
        <rFont val="Calibri"/>
        <family val="2"/>
        <scheme val="minor"/>
      </rPr>
      <t>Qualifications</t>
    </r>
    <r>
      <rPr>
        <sz val="11"/>
        <color indexed="8"/>
        <rFont val="Calibri"/>
        <family val="2"/>
        <scheme val="minor"/>
      </rPr>
      <t>:  Link 16 Unit Manager (LUM) Course JT-220 or Multi-TDL Operations Planners Course, JT-201. Member must also hold at a minimum a SECRET clearance.</t>
    </r>
  </si>
  <si>
    <r>
      <rPr>
        <b/>
        <sz val="11"/>
        <color rgb="FF000000"/>
        <rFont val="Calibri"/>
        <family val="2"/>
        <scheme val="minor"/>
      </rPr>
      <t>26-6071, Length 420 days:</t>
    </r>
    <r>
      <rPr>
        <sz val="11"/>
        <color indexed="8"/>
        <rFont val="Calibri"/>
        <family val="2"/>
        <scheme val="minor"/>
      </rPr>
      <t xml:space="preserve">
Serves as a Joint Staff Advisor responsible for evaluating, coordinating, and assisting in the Saudi Land Forces
planning, monitoring, and assessing activities to operate in a joint environment. Performs a myriad of advising
functions to include: translating higher headquarters guidance from Saudi National Defense documents into
operations, coordinate with higher-level headquarters, subordinate commands, and integration into the joint force as directed in pursuit of KSA Campaign Support Plan (CSP) objectives; collaborate with Allies and partner nations in
mutually supporting Strategic efforts; and advise on operational concepts for tactical implementation; and respond to requests for information (RFIs).
Serves as a joint-capable plans officer to assist the Saudi Ministry of Defense that maintains domain-wide visibility
over requirements, resources, and priorities; anticipates and delivers with speed and precision to meet operational
needs of the Saudi joint force commander; and acts with unity of effort in the planning and execution across the joint operations area in an environment of continuous business transformation and innovation.</t>
    </r>
  </si>
  <si>
    <r>
      <rPr>
        <b/>
        <sz val="11"/>
        <color rgb="FF000000"/>
        <rFont val="Calibri"/>
        <family val="2"/>
        <scheme val="minor"/>
      </rPr>
      <t>26-6072, Length 420 days:</t>
    </r>
    <r>
      <rPr>
        <sz val="11"/>
        <color indexed="8"/>
        <rFont val="Calibri"/>
        <family val="2"/>
        <scheme val="minor"/>
      </rPr>
      <t xml:space="preserve">
Provides human resource expertise and assistance to the Saudi Arabian Ministry of Defense. Develops and delivers
training programs designed and tailored to advise in human resources operations, strength management, and manpower.
Mentors and coaches Saudi military forces: Providing guidance and expertise, helping develop the partnership,
enhancing their human resource capabilities, and improving their operational proficiency.
Building institutional capacity: This includes assisting with the development of military education and training
systems, organizational structures, and doctrine.
Provides technical and tactical advice: Offers guidance on human resources military operations, including planning,
execution, and post-mission analysis.
Facilitates communication and coordination: Acts as a liaison between U.S. forces and Saudi military forces,
improving interoperability and mutual support.
Providing intelligence and situational awareness: Advisors may assist with intelligence gathering and analysis,
helping partner nations understand threats and make informed decisions.
Diplomacy and security cooperation
Fostering relationships and building trust: Advisors engage with host nation leadership and personnel, building
rapport and strengthening alliances and partnerships.
Promoting US national security interests: They represent US values and interests while assisting in the development of partner nation security capabilities.</t>
    </r>
  </si>
  <si>
    <t>ID</t>
  </si>
  <si>
    <t>26-6109</t>
  </si>
  <si>
    <t>Quality Assurance Representative</t>
  </si>
  <si>
    <t>E6:O1:W1</t>
  </si>
  <si>
    <t>26-6111</t>
  </si>
  <si>
    <t>Crane Operator</t>
  </si>
  <si>
    <t>26-6112</t>
  </si>
  <si>
    <t>26-6113</t>
  </si>
  <si>
    <t>Lock and Dam Equipment Mechanic</t>
  </si>
  <si>
    <t>26-6114</t>
  </si>
  <si>
    <t>Lock and Dam Operator</t>
  </si>
  <si>
    <t>26-6115</t>
  </si>
  <si>
    <r>
      <rPr>
        <b/>
        <sz val="11"/>
        <color rgb="FF000000"/>
        <rFont val="Calibri"/>
        <family val="2"/>
        <scheme val="minor"/>
      </rPr>
      <t>26-6111, Length 1 year:</t>
    </r>
    <r>
      <rPr>
        <sz val="11"/>
        <color indexed="8"/>
        <rFont val="Calibri"/>
        <family val="2"/>
        <scheme val="minor"/>
      </rPr>
      <t xml:space="preserve">
Operates barge-mounted cranes (approximately 100–140-ton capacity with various size buckets and various length
booms) required in the maintenance of navigation locks and dams and navigation channels, performing difficult
operations where maneuverability is restricted and accuracy is critical. Uses such attachments as clamshell bucket,
orange-peel bucket, drag bucket, and pile driving hammer on friction type machine. Blocks and headache ball will be
used on friction and hydraulic type cranes. Determines length and angle of boom and proper positioning of crane for
all work performed. As required, operates other types of cranes for which authorized. The general scope of work tends
to vary according to season of year. The following work assignments are typical of duties performed, i.e., pile driving, duty cycle, de-waterings, rigging/lift plans, operate heavy equipment machinery.
Duty Location:  7400 Leake Ave New Orleans, LA 70118
Qualifications: Crane Operator's Certificate from an accredited (nationally recognized accrediting organization) crane/derrick
operator testing organization; or Qualification by a professionally independent source that qualifies crane operators; or Qualification by the U.S. military; or licensing by a U.S. Government Entity. Once selected, selectee must be
certified and trained on USACE plant prior to commencing work.</t>
    </r>
  </si>
  <si>
    <r>
      <rPr>
        <b/>
        <sz val="11"/>
        <color rgb="FF000000"/>
        <rFont val="Calibri"/>
        <family val="2"/>
        <scheme val="minor"/>
      </rPr>
      <t>26-6112, Length 1 Year:</t>
    </r>
    <r>
      <rPr>
        <sz val="11"/>
        <color indexed="8"/>
        <rFont val="Calibri"/>
        <family val="2"/>
        <scheme val="minor"/>
      </rPr>
      <t xml:space="preserve">
Conducts hydrographic surveys of the district's navigation channels to accurately locate channel deficiencies, sunken vessels and/or other obstructions that may interfere with use of the waterway, uses Differential Global Positioning instrumentation in conjunction with motion-corrected single beam bathymetric systems and hydrographic computer software, analyzes raw survey data, directs the use of equipment
and vessels to gather necessary information on channel conditions, and investigates reported underwater channel
obstructions.
To apply for this position, please email your resume, military bio, three evaluations, and your Soldier Talent profile to SFC Tabitha Ruckman at tabitha.n.ruckman.mil@mail.mil.</t>
    </r>
  </si>
  <si>
    <r>
      <rPr>
        <b/>
        <sz val="11"/>
        <color rgb="FF000000"/>
        <rFont val="Calibri"/>
        <family val="2"/>
        <scheme val="minor"/>
      </rPr>
      <t>26-6113, Length 1 year:</t>
    </r>
    <r>
      <rPr>
        <sz val="11"/>
        <color indexed="8"/>
        <rFont val="Calibri"/>
        <family val="2"/>
        <scheme val="minor"/>
      </rPr>
      <t xml:space="preserve">
Implements and maintains a site-specific program of scheduled inspections, test operations, preventive maintenance, and planned or unplanned emergency repair and replacement of a wide variety of electrical, electronic, hydraulics, and mechanically interrelated/interlocking facility equipment and controls. Equipment controls serviced are typically unique to navigation lock and dam facilities, ranging in age from essentially original equipment to that which is electronic state-of-the-art resulting from major rehabilitation and updating (i.e., variable frequency drives).
Independently schedules day-to-day maintenance and repair work; participates in short-term and long-term preventive
maintenance and repair/replacement planning; performs the most complex troubleshooting, diagnostic maintenance
inspection and repair work; and provides technical direction to other full-time and seasonal lower-graded personnel
assigned to assist in the accomplishment of repair and maintenance work. Overall site responsibility for maintenance and repair operations extends also to maintenance, repair, and replacement of parts, systems, equipment, or basic structure items normally associated with buildings and grounds at the facility. When required, performs locking of boats and dam gate operations. Implements and maintains a program of scheduled and unplanned/ emergency inspections, test operations, preventive maintenance, and repair/replacement of electrical, electronic, hydraulic, and mechanical interrelated/interlocking equipment and controls. Maintains continuing vigilance through personal observation, scheduled maintenance activities, inspections, discussions with operating personnel, and with supervisor to detect changes or variances in equipment functioning, response to operating commands or sounds that may signal.
impending electrical, electronic, mechanical, hydraulic, or pneumatic malfunctions or breakdowns.
To apply for this position, please send your resume, military bio, three evaluations, and your Soldier Talent Profile.</t>
    </r>
  </si>
  <si>
    <r>
      <rPr>
        <b/>
        <sz val="11"/>
        <color rgb="FF000000"/>
        <rFont val="Calibri"/>
        <family val="2"/>
        <scheme val="minor"/>
      </rPr>
      <t>26-6114, Length 1 Year:</t>
    </r>
    <r>
      <rPr>
        <sz val="11"/>
        <color indexed="8"/>
        <rFont val="Calibri"/>
        <family val="2"/>
        <scheme val="minor"/>
      </rPr>
      <t xml:space="preserve">
orks alone or as part of a two-man team during lockages. Handles bow or stern lines, walks lines to proper locations along wall and snubs lines to assist pilot in maneuvering craft into position. Secures towlines to lock wall as required. Operates electrical or electronic gate control to open or close gates at one end of the lock chamber. As necessary during operation, removes debris or ice in path of gates or in lock wall recesses to avoid equipment or machinery damage. Operates electrically, electronic, or hydraulically controlled valves controlling flow of water for emptying and filling operation, and during double lockages, operates electrical tow haulage unit as applicable to move barges into and out of lock chamber. Operates light and horn signals to vessels entering and leaving lock chamber. Understanding instructions or as directed,contacts boat pilots to obtain data such as number of passengers, tonnage and commodities being transported, point of origin and destination, etc., and following established procedures, records data plus information such as name of vessel, time of lockage, direction of travel and other pertinent facts about lockage. Operates electrical or electronic controls to raise or lower dam gates in accordance with specific instructions regarding time and degree of gate change. May be required to raise and lower wickets based on site specific facilities. Performs a variety of tasks in providing assistance to, and/or personally performing work required for the installation, repair and maintenance of lock or lock and dam machinery and equipment of mechanical or electrical type, concrete work, etc. Provides similar assistance to maintenance repair crews engaged in major work on lock or lock and dam appurtenant structures. Performs continuing and special operational or functional checks on machinery to avoid untimely or dangerous equipment breakdown, and identify development of unsafe situations, and reports same to supervisor. Operates a variety of power-driven hand tools and uses a variety of hand/mechanical tools to accomplish the maintenance tasks. May operate various types of floating plant and mobile equipment to accomplish tasks. May perform various sub-journeyman work such as welding, plumbing, carpentry, painting, electrical, etc. in the performance of duties. Other similar duties as assigned.
Duty location: 7400 Leake Ave New Orleans, LA 70118
To apply for this position, please email your resume, military bio, three evaluations, and your Soldier Talent Profile to SFC Tabitha Ruckman at tabitha.n.ruckman.mil@mail.mil.</t>
    </r>
  </si>
  <si>
    <r>
      <rPr>
        <b/>
        <sz val="11"/>
        <color rgb="FF000000"/>
        <rFont val="Calibri"/>
        <family val="2"/>
        <scheme val="minor"/>
      </rPr>
      <t>26-6115, Length 1 Year:</t>
    </r>
    <r>
      <rPr>
        <sz val="11"/>
        <color indexed="8"/>
        <rFont val="Calibri"/>
        <family val="2"/>
        <scheme val="minor"/>
      </rPr>
      <t xml:space="preserve">
Operates twin-engine and diesel-powered vessels (26-65 foot in length), navigates and maneuvers vessels for personnel engaged in conducting hydrographic and reconnaissance surveys along various waterways, maintains and conducts daily and monthly inspections on vessels, complies with navigation regulations
and practices for the safety of personnel, and performs operator maintenance in accordance with established rules
and regulations.
Qualifications: Must have certifications and licenses to operate a small craft vessel.
Duty Location: 7400 Leake Ave New Orleans, LA 70118
To apply for this position, please send your resume, military bio, three evaluations, and your Soldier Talent Profile to SFC Tabitha Ruckman at tabitha.n.ruckman.mil@mail.mil.</t>
    </r>
  </si>
  <si>
    <t>Engineering Tech - Civil Survey Techn</t>
  </si>
  <si>
    <r>
      <rPr>
        <b/>
        <sz val="11"/>
        <color rgb="FF000000"/>
        <rFont val="Calibri"/>
        <family val="2"/>
        <scheme val="minor"/>
      </rPr>
      <t>26-6109, Length 1 Year:</t>
    </r>
    <r>
      <rPr>
        <sz val="11"/>
        <color indexed="8"/>
        <rFont val="Calibri"/>
        <family val="2"/>
        <scheme val="minor"/>
      </rPr>
      <t xml:space="preserve">
Hiring for multiple locations: New Orleans, LA and Lafayette LA 
The Quality Assurance Representative III is expected to interpret plans and specifications relating to construction
problems of normal difficulty, that is those for which there are precedents and those without unusual complications.
The Quality Assurance Representative III will resolve differences between plans and specifications when such differences do not involve questions of cost or engineering design. Engineering and supervisory assistance is readily available and is provided as needed to assist in interpreting plans and specifications and in resolving differences involving complex problems. Technical assistance is also available on specialized trade crafts or materials problems. Inspection reports are reviewed for accuracy, completeness, and adequacy. Unusually difficult and novel problems are discussed with the supervisor.  Quality Assurance Representative III's are typically authorized to approve minor deviations in construction methods and practices which conform to established precedents, and do not involve added costs, and are consistent with contract plan and specifications. Decisions by Quality Assurance Representative III's on the acceptability of construction methods and practices about workmanship materials and the finished product are considered to be final.
</t>
    </r>
    <r>
      <rPr>
        <b/>
        <sz val="11"/>
        <color rgb="FF000000"/>
        <rFont val="Calibri"/>
        <family val="2"/>
        <scheme val="minor"/>
      </rPr>
      <t>Qualifications</t>
    </r>
    <r>
      <rPr>
        <sz val="11"/>
        <color indexed="8"/>
        <rFont val="Calibri"/>
        <family val="2"/>
        <scheme val="minor"/>
      </rPr>
      <t>: High school diploma and general construction experience
To apply for this position, please email your military bio, resume, and soldier Talent Profile to SFC Tabitha Ruckman at tabitha.n.ruckman.mil@mail.mil.</t>
    </r>
  </si>
  <si>
    <t>26-6121</t>
  </si>
  <si>
    <t>UAS Trainer (Maintenance/Operations) OUSW R&amp;E</t>
  </si>
  <si>
    <t>E6:E7:W1:W2</t>
  </si>
  <si>
    <t>Yuma</t>
  </si>
  <si>
    <r>
      <rPr>
        <b/>
        <sz val="11"/>
        <color rgb="FF000000"/>
        <rFont val="Calibri"/>
        <family val="2"/>
        <scheme val="minor"/>
      </rPr>
      <t>26-6121, Length 1 year:</t>
    </r>
    <r>
      <rPr>
        <sz val="11"/>
        <color indexed="8"/>
        <rFont val="Calibri"/>
        <family val="2"/>
        <scheme val="minor"/>
      </rPr>
      <t xml:space="preserve">
Select -15 Series Personnel (15C, 15E, 15M, 15X, 15W, 150U) required. TF RAPTR (Rapid Assessment of Prototype Technology Readiness), within the Office of the Under Secretary of War for Research &amp; Engineering (OUSW R&amp;E), has been tasked with establishing an operational site at Yuma Proving Ground (YPG) to support experimentation and training on Nonstandard Group 1-3 UAS. Service members (SMs) will undergo comprehensive training on all aspects of selected platforms, including launch and recovery operations, payload operations, maintenance, and ground operations. Along with conducting UAS operations, SMs will act as a TF RAPTR liaison for government activities, industry partner engagement, and training site coordination in order to enable the acceleration of emerging technology to the Joint Warfighter. Individuals will be asked to perform duties as needed when not engaged with direct flight operations. Instructor Operator/Standardization Operator and Technical Inspectors are highly preferred.  Individuals must be independently driven and operationally focused to achieve mission requirements with limited oversight while executing at the highest levels for the Department of War.
</t>
    </r>
    <r>
      <rPr>
        <b/>
        <sz val="11"/>
        <color rgb="FF000000"/>
        <rFont val="Calibri"/>
        <family val="2"/>
        <scheme val="minor"/>
      </rPr>
      <t>Qualifications</t>
    </r>
    <r>
      <rPr>
        <sz val="11"/>
        <color indexed="8"/>
        <rFont val="Calibri"/>
        <family val="2"/>
        <scheme val="minor"/>
      </rPr>
      <t>:  15C, 15E, 15M, 15W, 15X, 150U. Eligible for TS/SCI. Ability to obtain a Class 4 UAS flight physical.</t>
    </r>
  </si>
  <si>
    <t>26-6127</t>
  </si>
  <si>
    <t>USACE - Portland District (NWP)</t>
  </si>
  <si>
    <t>Culinary Specialist/Chef</t>
  </si>
  <si>
    <t>Portland</t>
  </si>
  <si>
    <t>OR</t>
  </si>
  <si>
    <t>26-6131</t>
  </si>
  <si>
    <t>Instructor Pilot Master Gunner</t>
  </si>
  <si>
    <t>26-6137</t>
  </si>
  <si>
    <t>Standardization Instructor Pilot</t>
  </si>
  <si>
    <r>
      <rPr>
        <b/>
        <sz val="11"/>
        <color rgb="FF000000"/>
        <rFont val="Calibri"/>
        <family val="2"/>
        <scheme val="minor"/>
      </rPr>
      <t>26-6131, Length 1 Year:</t>
    </r>
    <r>
      <rPr>
        <sz val="11"/>
        <color indexed="8"/>
        <rFont val="Calibri"/>
        <family val="2"/>
        <scheme val="minor"/>
      </rPr>
      <t xml:space="preserve">
Incumbent must be qualified as an AH-64D lnstructor Pilot and Instrument Flight Examiner by U.S. Army standards.
Graduate of Aviation Master Gunner Course with experience as and AH-64 Master Gunner and Standardization Pilot preferred. Serves as a senior member of the USAFTD Peace Vanguard AH64D Aviation Team. Formulates, oversees and evaluates the gunnery training program of the Detachment. Develops near term, short range, and long range training plans and  guidance in accordance with ATP 3-04.3, ATP 3-04.11, AR 385-10, AR 95-1, DA Pam 750-8 and pertinent Singaporean Air Force regulations. Writes and issues various types of orders as well as enforces TTPs as needed to conduct training activities and operations so as to meet requirements of Singaporean training requirements, DA, NGB, MACO Ms and Higher Headquarters. Will ensure proper communications between the United States Flight Training Detachment (USAFTD) and the Republic of Singapore Air Force (RSAF) to provide quality and streamlined aviation output. Conducts aviator training and evaluations. Coordinates and creates unit SOP's pertaining to procedures between RSAF and USAFTD. Performs other duties as assigned.</t>
    </r>
  </si>
  <si>
    <r>
      <rPr>
        <b/>
        <sz val="11"/>
        <color rgb="FF000000"/>
        <rFont val="Calibri"/>
        <family val="2"/>
        <scheme val="minor"/>
      </rPr>
      <t>26-6137, Length 1 Year:</t>
    </r>
    <r>
      <rPr>
        <sz val="11"/>
        <color indexed="8"/>
        <rFont val="Calibri"/>
        <family val="2"/>
        <scheme val="minor"/>
      </rPr>
      <t xml:space="preserve">
Applicant must be qualified as an AH-64D lnstructor Pilot and Instrument Flight Examiner by U.S. Army standards. Graduate of Aviation Master Gunner Course with experience as and AH-64 Master Gunner and Standardization Pilot preferred. Formulates, oversees and evaluates the aircrew training program of USAFTD. Develops short range and long range training plans and guidance in accordance with ATP 3-04.3, ATP 3-04.11, AR 385-10, AR 95-1, DA Pam 750-8 and pertinent Singaporean Air Force regulations. Writes and issues various types of orders as well as enforces TTPs, conducts training activities and operations to meet Singaporean training requirements, DA, NGB, and Higher Headquarters. Ensures proper communications between the United States Flight Training Detachment (USAFTD) and the Republic of Singapore Air Force (RSAF) to provide quality and streamlined aviation output. Conducts aviator training and evaluations. Coordinates and maintains unit SOP's pertaining to procedures between RSAF and USAFTD. Service member will complete and maintain assigned Defense Security Cooperation certificate for assigned functional area and certification level.
Position is for 1-year with an opportunity for extension for an additional year. Must possess a SECRET clearance.</t>
    </r>
  </si>
  <si>
    <r>
      <t xml:space="preserve">26-6127, Length 179 days:
Performs duties as a Cook on a US Army Corps of Engineer Ready Reserve Vessel/Dredge.
Works under supervision of Cook-Steward, who makes work assignments and outlines the overall requirements of the job. Work is spot-checked by Cook-Steward relative to job performance and production. Work assignments may require the incumbent to work a split shift, weekends and holidays.
MAJOR DUTIES
Performs the following tasks in the preparation and serving of meals. Cuts and prepares poultry, fish, chops, steaks, roasts, etc., prior to cooking. Cuts, dices, grinds and slices vegetables and fruits. Weighs or measures ingredients in the preparation of foods. cooks meats, fish, poultry, vegetables, and desserts. Makes soups, stews, gravies, and sauces. Bakes bread, cakes and pastries as required. Apportions food for individual servings
Assists in preparing vegetables and salads, serving foods, and maintaining the galley, mess halls, store room, and refrigerator in clean and orderly condition.
WORKING CONDITIONS
Work is performed primarily in the galley where there is constant exposure to above average temperatures. Exposed to extremes of weather conditions, heat, and noise. There is danger of slippery decks and drowning. Must wear appropriate safety gear and protective clothing as required, and comply with sound safety practices. May be exposed to hot pipes, escaping steam and the effects of acids, solvents, and paint.
PHYSICAL EFFORT
Work requires moderate physical effort. Lifts and carries equipment and supplies normally up to 45 lbs and occasionally over 45 lbs. Work requires prolonged standing, walking and climbing, all of which can cause exertion of the lower back. The employee must maintain good lower back physical condition. 
SKILLS AND KNOWLEDGES
Position requires the ability to operate and maintain galley equipment. Must have the ability to learn the procedures associated with living on a vessel.
RESPONSIBILITY
Works under the general administrative supervision of the Cook Steward. Work assignments include verbal discussions as to the type of meals desired, management of menu planning, ordering of food stores, maintenance of galley equipment and cleanliness of the galley. 
</t>
    </r>
    <r>
      <rPr>
        <b/>
        <sz val="11"/>
        <color rgb="FF000000"/>
        <rFont val="Calibri"/>
        <family val="2"/>
        <scheme val="minor"/>
      </rPr>
      <t>QUALIFICATIONS</t>
    </r>
    <r>
      <rPr>
        <sz val="11"/>
        <color indexed="8"/>
        <rFont val="Calibri"/>
        <family val="2"/>
        <scheme val="minor"/>
      </rPr>
      <t xml:space="preserve">
Food service handler. Serve Safe Training Certification Course desired but not required. 
Merchant Marine Certification desired but not required
BLC Graduate
Current Army Fitness Test or ACFT within past 6 months and ability to pass AFT up arrival to new duty location
Up to date on all Medical and Administrative requirements
To apply for this position, please email your resume, military bio, three evaluations (if available), and your Soldier Talent Profile to SFC Tabitha Ruckman at tabitha.n.ruckman.mil@mail.mil.</t>
    </r>
  </si>
  <si>
    <t>Joint Base San Antonio</t>
  </si>
  <si>
    <t>26-6094</t>
  </si>
  <si>
    <t>SAF - IARC - Japan FMS Program</t>
  </si>
  <si>
    <t>Japan FMS Director</t>
  </si>
  <si>
    <t>Pentagon</t>
  </si>
  <si>
    <t>26-6125</t>
  </si>
  <si>
    <t>26-6156</t>
  </si>
  <si>
    <t>E4:E5:E6:E7:W1:W2</t>
  </si>
  <si>
    <t>Camp Atterbury</t>
  </si>
  <si>
    <r>
      <rPr>
        <b/>
        <sz val="11"/>
        <color rgb="FF000000"/>
        <rFont val="Calibri"/>
        <family val="2"/>
        <scheme val="minor"/>
      </rPr>
      <t>26-6125, Length 179 days:</t>
    </r>
    <r>
      <rPr>
        <sz val="11"/>
        <color indexed="8"/>
        <rFont val="Calibri"/>
        <family val="2"/>
        <scheme val="minor"/>
      </rPr>
      <t xml:space="preserve">
Hiring Two Soldiers
Performs duties as a Cook on a US Army Corps of Engineer Ready Reserve Vessel/Dredge.
Works under supervision of Cook-Steward, who makes work assignments and outlines the overall requirements of the job. Work is spot-checked by Cook-Steward relative to job performance and production. Work assignments may require the incumbent to work a split shift, weekends and holidays.
MAJOR DUTIES
Performs the following tasks in the preparation and serving of meals. Cuts and prepares poultry, fish, chops, steaks, roasts, etc., prior to cooking. Cuts, dices, grinds and slices vegetables and fruits. Weighs or measures ingredients in the preparation of foods. cooks meats, fish, poultry, vegetables, and desserts. Makes soups, stews, gravies, and sauces. Bakes bread, cakes and pastries as required. Apportions food for individual servings
Assists in preparing vegetables and salads, serving foods, and maintaining the galley, mess halls, store room, and refrigerator in clean and orderly condition.
WORKING CONDITIONS
Work is performed primarily in the galley where there is constant exposure to above average temperatures. Exposed to extremes of weather conditions, heat, and noise. There is danger of slippery decks and drowning. Must wear appropriate safety gear and protective clothing as required, and comply with sound safety practices. May be exposed to hot pipes, escaping steam and the effects of acids, solvents, and paint.
PHYSICAL EFFORT
Work requires moderate physical effort. Lifts and carries equipment and supplies normally up to 45 lbs and occasionally over 45 lbs. Work requires prolonged standing, walking and climbing, all of which can cause exertion of the lower back. The employee must maintain good lower back physical condition. 
SKILLS AND KNOWLEDGES
Position requires the ability to operate and maintain galley equipment. Must have the ability to learn the procedures associated with living on a vessel.
RESPONSIBILITY
Works under the general administrative supervision of the Cook Steward. Work assignments include verbal discussions as to the type of meals desired, management of menu planning, ordering of food stores, maintenance of galley equipment and cleanliness of the galley.
QUALIFICATIONS
Food service handler. Serve Safe Training Certification Course desired but not required. 
Merchant Marine Certification desired but not required
BLC Graduate
Current Army Fitness Test or ACFT within past 6 months and ability to pass AFT upon arrival to new duty location
Up to date on all Medical and Administrative requirement
To apply for this position, please email your resume, military bio, three evaluations (if available), and your Soldier Talent Profile to SFC Tabitha Ruckman at tabitha.n.ruckman.mil@mail.mil.</t>
    </r>
  </si>
  <si>
    <r>
      <rPr>
        <b/>
        <sz val="11"/>
        <color rgb="FF000000"/>
        <rFont val="Calibri"/>
        <family val="2"/>
        <scheme val="minor"/>
      </rPr>
      <t>26-6094, Length 1 Year:</t>
    </r>
    <r>
      <rPr>
        <sz val="11"/>
        <color indexed="8"/>
        <rFont val="Calibri"/>
        <family val="2"/>
        <scheme val="minor"/>
      </rPr>
      <t xml:space="preserve">
Program management duties of the Foreign Military Sales (FMS) Director for Japan includes the following: training, personnel exchanges, security assistance programs, FMS, key leader engagements in the U.S. and abroad. Additionally, member performs action officer duties and interagency coordination related to policy, FMS, security cooperation, and politico-military requirements. Member will be required to define, track, analyze, report, and advise on major aspects of current and future FMS and security cooperation programs. Managerial duties include: 1) performing extensive program management tasks, including services in support of offices implementing Japan's FMS and security cooperation programs; 2) assisting SAF/IARP in its direction of USAF FMS services procured under Letters of Offer and Acceptance (LOAs) by the Government of Japan (GoJ) in support of military defense hardware procurement; 3) engage as necessary with both DoD and GoJ officials and their associated entities for the above related actions. There is a possibility of an extension in tour length.
</t>
    </r>
    <r>
      <rPr>
        <b/>
        <sz val="11"/>
        <color rgb="FF000000"/>
        <rFont val="Calibri"/>
        <family val="2"/>
        <scheme val="minor"/>
      </rPr>
      <t>Qualifications</t>
    </r>
    <r>
      <rPr>
        <sz val="11"/>
        <color indexed="8"/>
        <rFont val="Calibri"/>
        <family val="2"/>
        <scheme val="minor"/>
      </rPr>
      <t>: USAF Field Grade officer with International Affairs background with Japan. FMS experience required. Air Force Specialty Code (AFSC) of 16F or 16P desirable. Japanese language skills highly desirable. Secret clearance required.</t>
    </r>
  </si>
  <si>
    <r>
      <rPr>
        <b/>
        <sz val="11"/>
        <color rgb="FF000000"/>
        <rFont val="Calibri"/>
        <family val="2"/>
        <scheme val="minor"/>
      </rPr>
      <t>26-6156, Length 1 year:</t>
    </r>
    <r>
      <rPr>
        <sz val="11"/>
        <color indexed="8"/>
        <rFont val="Calibri"/>
        <family val="2"/>
        <scheme val="minor"/>
      </rPr>
      <t xml:space="preserve">
Select -15 Series Personnel (15C, 15E, 15M, 15X, 15W, 150U) required. TF RAPTR (Rapid Assessment of Prototype Technology Readiness), within the Office of the Under Secretary of War for Research &amp; Engineering (OUSW R&amp;E), has been tasked with establishing an operational site at Camp Atterbury, IN (CAIN) to support experimentation and training on Nonstandard Group 1-3 UAS. Service members (SMs) will undergo comprehensive training on all aspects of selected platforms, including launch and recovery operations, payload operations, maintenance, and ground operations. Along with conducting UAS operations, SMs will act as a TF RAPTR liaison for government activities, industry partner engagement, and training site coordination in order to enable the acceleration of emerging technology to the Joint Warfighter. Individuals will be asked to perform duties as needed when not engaged with direct flight operations. Instructor Operator/Standardization Operator and Technical Inspectors are highly preferred.  Individuals must be independently driven and operationally focused to achieve mission requirements with limited oversight while executing at the highest levels for the Department of War.
</t>
    </r>
    <r>
      <rPr>
        <b/>
        <sz val="11"/>
        <color rgb="FF000000"/>
        <rFont val="Calibri"/>
        <family val="2"/>
        <scheme val="minor"/>
      </rPr>
      <t>Qualifications</t>
    </r>
    <r>
      <rPr>
        <sz val="11"/>
        <color indexed="8"/>
        <rFont val="Calibri"/>
        <family val="2"/>
        <scheme val="minor"/>
      </rPr>
      <t>:  15C, 15E, 15M, 15W, 15X, 150U. Eligible for TS/SCI. Ability to obtain a Class 4 UAS flight physical.</t>
    </r>
  </si>
  <si>
    <t>CENTCOM</t>
  </si>
  <si>
    <t>USMTM</t>
  </si>
  <si>
    <t>26-6166</t>
  </si>
  <si>
    <t>Facilities and Asset Coordinator</t>
  </si>
  <si>
    <t>Detroit</t>
  </si>
  <si>
    <t>26-6167</t>
  </si>
  <si>
    <t>DFAS-IND-JBL-Force Protection</t>
  </si>
  <si>
    <t>Security Assistant (OA)</t>
  </si>
  <si>
    <t>26-6174</t>
  </si>
  <si>
    <t>NCOA Senior Instructor</t>
  </si>
  <si>
    <t>E9</t>
  </si>
  <si>
    <t>AH-64D Helicopter Repairer</t>
  </si>
  <si>
    <t>O6</t>
  </si>
  <si>
    <t>26-6184</t>
  </si>
  <si>
    <t>USACE - St Louis District (MVS)</t>
  </si>
  <si>
    <t>Engineering Technician</t>
  </si>
  <si>
    <t>E5:E6:E7:O1:O2:O3:O4</t>
  </si>
  <si>
    <t>Winfield</t>
  </si>
  <si>
    <t>MO</t>
  </si>
  <si>
    <t>26-6185</t>
  </si>
  <si>
    <t>Project Engineer</t>
  </si>
  <si>
    <t>E7:E8:O2:O3:O4:W2:W3:W4</t>
  </si>
  <si>
    <t>26-6186</t>
  </si>
  <si>
    <t>USACE - St Paul District (MVP)</t>
  </si>
  <si>
    <t>Construction Control Inspector</t>
  </si>
  <si>
    <t>E5:E6:E7:E8:O1:O2:O3:W1:W2:W3</t>
  </si>
  <si>
    <t>26-6187</t>
  </si>
  <si>
    <t>Supervisory Civil Engineer</t>
  </si>
  <si>
    <t>O3:O4:W3:W4</t>
  </si>
  <si>
    <t>26-6188</t>
  </si>
  <si>
    <t>Civil Engineer</t>
  </si>
  <si>
    <t>E7:E8:O1:O2:O3:O4:W2:W3:W4</t>
  </si>
  <si>
    <t>26-6192</t>
  </si>
  <si>
    <t>DFAS-IND-ZH-Human Resources</t>
  </si>
  <si>
    <t>Human Resources Specialist</t>
  </si>
  <si>
    <t>E6:E7:E8:E9:O2:O3:O4</t>
  </si>
  <si>
    <t>26-6196</t>
  </si>
  <si>
    <t>DFAS-COL-ZTB-Information Technology</t>
  </si>
  <si>
    <t>Functional Systems Analyst</t>
  </si>
  <si>
    <t>E5:E6:E7:O1:O2:O3:W1:W2</t>
  </si>
  <si>
    <t>26-6203</t>
  </si>
  <si>
    <r>
      <rPr>
        <b/>
        <sz val="11"/>
        <color rgb="FF000000"/>
        <rFont val="Calibri"/>
        <family val="2"/>
        <scheme val="minor"/>
      </rPr>
      <t>26-6166, Tour Length: 1 year</t>
    </r>
    <r>
      <rPr>
        <sz val="11"/>
        <color indexed="8"/>
        <rFont val="Calibri"/>
        <family val="2"/>
        <scheme val="minor"/>
      </rPr>
      <t xml:space="preserve">
Hiring 1 Candidate
Facilities and Asset Coordinator Responsibilities:
1) Support District asset inventory (floating plants - tug/barge and 4 field project office facilities) and financial tracking for life cycle and end of service items. Work with Resource Management and Real Estate offices to ensure proper
record management.
2) Establish holistic view of the District's current and future floating plant actions and needs. Provide proactive support
in developing plant account rates, and work with the local financial groups to set up revolving fund accounts for
facilities and vessels to allow for flexibility and efficiency in maintenance activities.
3) Support field project offices to develop service contracts to facilitate routine maintenance and floating plant actions,
such as Blanket Purchase Agreements (BPAs). Communicate and coordinate with field personnel to determine the best contracting mechanisms to provide efficiency.
4) Act as the secondary Facilities Equipment Maintenance - FEM (maintenance database and tracking system) person of contact for the District. Work with lead FEM manager to ensure data quality in the FEM database and communicate with technicians and team members in the project offices.
5) Perform maintenance engineering and project management actions as needed to support the Section, to include
Project Management Plan development/updates, and budget/schedule management, for a variety of funded facility
maintenance projects.
Qualifications:
1) Communication: Experience in written documentation and oral briefings. 
2) Problem Solving: Proactive in identifying problems; determine accuracy and relevance of information. 
3) Facility management: Ability to provide
guidance and coordination of asset maintenance requirements, including evaluation and implementation of
appropriate contractual solutions.
4) Construction Knowledge: Experience with marine and/or facility construction/operations is beneficial but not required.
To apply for this position, please email your resume, military bio, three evaluations, and your soldier talent profile to SFC Tabitha Ruckman at tabitha.n.ruckman.mil@mail.mil</t>
    </r>
  </si>
  <si>
    <r>
      <rPr>
        <b/>
        <sz val="11"/>
        <color rgb="FF000000"/>
        <rFont val="Calibri"/>
        <family val="2"/>
        <scheme val="minor"/>
      </rPr>
      <t>26-6167, Length 1 Year:</t>
    </r>
    <r>
      <rPr>
        <sz val="11"/>
        <color indexed="8"/>
        <rFont val="Calibri"/>
        <family val="2"/>
        <scheme val="minor"/>
      </rPr>
      <t xml:space="preserve">
The purpose of this position is to serve as a Security Assistant to support the Site Support Office on matters relating to security programs; as well as assisting the Force Protection Officer on matters relating to collateral, personnel and information security. The incumbent will also be responsible for the administration of the electronic access control system as well as issue/verify and approve military and civilian identification cards along with management of associated database systems and functional processes. Administers the facility internal access control system through visual monitoring of security control panels, sound alarms, and visual observation of unsecured ingress/egress areas. Administers the system for reporting violations of building security policies and makes recommendations for corrective actions. Coordinates with Organizational Directors to determine access levels for staff members. Verifies and signs request forms authorizing issue of a DOD identification card to military personnel, their dependents, retirees, their dependents and others. The incumbent, using the Defense Eligibility Enrollment System (DEERS) data base, verifies that all applicants are legally entitled to a DOD identification card. The incumbent, after ensuring that all supplied information is correct and in the proper format, inputs data into the DEERS system to produce initial, updated or reissued ID cards. Incumbent takes adequate security measures to secure and protect DOD property and personnel records as directed. Fingerprints individuals requiring a National Agency check when notified by DFAS Human Resources. Manages and operates a data base system which digitally captures employee images and creates identification badges for building access and prepares a variety of reports. Through interaction with personnel offices, ensures accurate information is maintained for use by DFAS-IN Force Protection personnel.
Qualifications:  1. To have a active T3 clearance 
2. Pass Online Site Security Managers course within the 30 of serving the position.</t>
    </r>
  </si>
  <si>
    <r>
      <rPr>
        <b/>
        <sz val="11"/>
        <color rgb="FF000000"/>
        <rFont val="Calibri"/>
        <family val="2"/>
        <scheme val="minor"/>
      </rPr>
      <t>26-6174, Length 420 days:</t>
    </r>
    <r>
      <rPr>
        <sz val="11"/>
        <color indexed="8"/>
        <rFont val="Calibri"/>
        <family val="2"/>
        <scheme val="minor"/>
      </rPr>
      <t xml:space="preserve">
Serve as a Senior Enlisted Instructor/Advisor with the U.S. Military Training Mission (USMTM), Riyadh, Kingdom of
Saudi Arabia. Advises and assists Saudi Arabian Armed Forces (SAAF) on enlisted professional military education, NCO development, and leadership training initiatives.
Responsible for supporting the SAAF initiative to stand-up the Saudi Armed Forces Sergeant Major Academy in Khamis, Saudi Arabia. The SM will work directly with Saudi senior enlisted leaders and U.S. advisors to help refine the curriculum, and establish academic standards with the U.S. Army NCO development models. Provide subject matter expertise in leadership, training management and ethics to assist in refining the SAAF enlisted education program.
Represents the USMTM enlisted force in bilateral engagements, reinforcing professional military education standards and promoting mutual understanding between the U.S. military and the SAAF. Responsible for curriculum development, course delivery, and continuous improvement of the program of instruction (POI).
Qualifications:  Must be a Sergeant Major or Master Sergeant and a USASMA graduate. Prior experience as a Drill Sergeant or
instructor; held previous positions in TRADOC, NCOA, or other institutional training assignments preferred. Posses
strong communication, facilitation, and instructor skills. Must meet all medical, physical (AFT / height &amp; weight),and
deployment requirements for overseas assignments. Must have a valid secret clearance. .)</t>
    </r>
  </si>
  <si>
    <r>
      <rPr>
        <b/>
        <sz val="11"/>
        <color rgb="FF000000"/>
        <rFont val="Calibri"/>
        <family val="2"/>
        <scheme val="minor"/>
      </rPr>
      <t>26-6184, Length 1 Year:</t>
    </r>
    <r>
      <rPr>
        <sz val="11"/>
        <color indexed="8"/>
        <rFont val="Calibri"/>
        <family val="2"/>
        <scheme val="minor"/>
      </rPr>
      <t xml:space="preserve">
Serves as a Engineer Technician responsible for the complete lifecycle of civil works construction projects. Manages all aspects of contract administration, quality assurance (QA), and technical oversight from final design review to project closeout. Acts as the primary liaison between contractors, architect-engineer firms, and government stakeholders. Reviews and processes all RFIs, technical submittals, and contract modifications. Conducts on-site inspections, ensures compliance with all plans and specifications, and prepares final acceptance documents, including contractor performance evaluations (CPARS), to ensure projects are completed safely, on time, and within budget.
To apply for this tour, please email your resume, military bio, three evaluations, and your soldier talent profile to SFC Tabitha Ruckman at tabitha.n.ruckman.mil@mail.mil</t>
    </r>
  </si>
  <si>
    <r>
      <rPr>
        <b/>
        <sz val="11"/>
        <color rgb="FF000000"/>
        <rFont val="Calibri"/>
        <family val="2"/>
        <scheme val="minor"/>
      </rPr>
      <t>26-6185, Length 1 Year:</t>
    </r>
    <r>
      <rPr>
        <sz val="11"/>
        <color indexed="8"/>
        <rFont val="Calibri"/>
        <family val="2"/>
        <scheme val="minor"/>
      </rPr>
      <t xml:space="preserve">
Serves as a Project Engineer and Quality Assurance (QA) representative responsible for the contract administration
and technical oversight of diverse civil works projects, including the Lock 25 1200' expansion Mega Project. Manages
all construction phases, ensuring strict compliance with plans, specifications, and safety standards. Reviews and
approves contractor submittal, processes payments, and negotiates contract modifications. Acts as the primary
liaison between contractors, government agencies, and local officials to resolve complex issues, ensuring projects are
completed on schedule and within budget.
Qualifications: General Engineer, Architect, Civil Engineer, Environmental Engineer, Mechanical Engineer, Electrical Engineer, or Geologist degree
To apply for this position, please email your resume, military bio, three evaluations, and your soldier talent profile to SFC Tabitha Ruckman at tabitha.n.ruckman.mil@mail.mil.</t>
    </r>
  </si>
  <si>
    <r>
      <rPr>
        <b/>
        <sz val="11"/>
        <color rgb="FF000000"/>
        <rFont val="Calibri"/>
        <family val="2"/>
        <scheme val="minor"/>
      </rPr>
      <t>26-6186, Length 1 Year:</t>
    </r>
    <r>
      <rPr>
        <sz val="11"/>
        <color indexed="8"/>
        <rFont val="Calibri"/>
        <family val="2"/>
        <scheme val="minor"/>
      </rPr>
      <t xml:space="preserve">
Serves as the lead Construction Engineering Supervisor and Quality Assurance (QA) representative for Lock 25 1200' expansion Mega Project in Winfield, MO. Responsible for conducting on-site inspections of contractor performance to ensure strict adherence to project plans, specifications, and safety regulations in accordance with EM 385-1-1. Reviews and validates contractor quality control reports, computes periodic payments, and prepares estimates for contract modifications. Provides technical guidance and mentorship to junior Engineer Soldiers and NCOs. Acts as the primary liaison between the contracting authority and construction personnel to resolve disputes, ensuring projects are completed to standard, on time, and within budget.
To apply for this position, please email your resume, military bio, three evaluations, and your soldier talent profile to SFC Tabitha Ruckman at tabitha.n.ruckman.mil@mail.mil</t>
    </r>
  </si>
  <si>
    <r>
      <rPr>
        <b/>
        <sz val="11"/>
        <color rgb="FF000000"/>
        <rFont val="Calibri"/>
        <family val="2"/>
        <scheme val="minor"/>
      </rPr>
      <t>26-6187, Length 1 Year:</t>
    </r>
    <r>
      <rPr>
        <sz val="11"/>
        <color indexed="8"/>
        <rFont val="Calibri"/>
        <family val="2"/>
        <scheme val="minor"/>
      </rPr>
      <t xml:space="preserve">
Serves as one of the supervisory engineers (Officer in Charge) for the Lock 25 1200' expansion Mega Project
Resident Office, exercising command and control over all construction for their elements of the project. Directs and
synchronizes a team of subordinate project engineers and technical inspectors to ensure the successful execution of
the district's construction program. Acts as an Administrative Contracting Officer (ACO), providing technical and administrative oversight for highly complex lock and dam construction. Represents the command in engagements with federal, state, and local officials, making binding decisions to ensure projects are completed to the highest standard, safely, on time, and within budget.
To apply for this position, please email your resume, soldier talent profile, military bio, and three evaluations to SFC Tabitha Ruckman at tabitha.n.ruckman.mil@mail.mil.</t>
    </r>
  </si>
  <si>
    <r>
      <rPr>
        <b/>
        <sz val="11"/>
        <color rgb="FF000000"/>
        <rFont val="Calibri"/>
        <family val="2"/>
        <scheme val="minor"/>
      </rPr>
      <t>26-6188, Length 1 Year</t>
    </r>
    <r>
      <rPr>
        <sz val="11"/>
        <color indexed="8"/>
        <rFont val="Calibri"/>
        <family val="2"/>
        <scheme val="minor"/>
      </rPr>
      <t xml:space="preserve">
Serves as a Project Engineer and Quality Assurance (QA) representative responsible for the contract administration
and technical oversight of diverse civil works projects, including the Lock 25 1200' expansion Mega Project. Manages
all construction phases, ensuring strict compliance with plans, specifications, and safety standards. Reviews and
approves contractor submittal, processes payments, and negotiates contract modifications. Acts as the primary
liaison between contractors, government agencies, and local officials to resolve complex issues, ensuring projects are
completed on schedule and within budget.
Qualifications: General Engineer, Architect, Civil Engineer, Environmental Engineer, Mechanical Engineer, Electrical Engineer, or Geologist degree.
To apply for this position, please email your resume, military bio, soldier talent profile, and three evaluations to SFC Tabitha Ruckman at tabitha.n.ruckman.mil@mail.mil.</t>
    </r>
  </si>
  <si>
    <r>
      <rPr>
        <b/>
        <sz val="11"/>
        <color rgb="FF000000"/>
        <rFont val="Calibri"/>
        <family val="2"/>
        <scheme val="minor"/>
      </rPr>
      <t>26-6192, Length 1 Year:</t>
    </r>
    <r>
      <rPr>
        <sz val="11"/>
        <color indexed="8"/>
        <rFont val="Calibri"/>
        <family val="2"/>
        <scheme val="minor"/>
      </rPr>
      <t xml:space="preserve">
The position is located in the DFAS Humans Resources (HR) Labor &amp; Employee Relations Operations (LER Ops) Division, on the Reasonable Accommodation (RA) team. The RA team provides DFAS supervisors and managers advisory services and products on a reasonable accommodation issues.  
The HR Specialists will:
1. Provide advisory services to supervisors and managers on RA regulations and appropriate procedures for assessing and providing employee accommodations.
2. Assist managers in analyzing RA requests to include: assessing whether an employee meets the legal criteria, identifying the essential duties of an employee's position, assist in identifying possible job modifications, and determining if a requested accommodation is reasonable.
3. Prepare letters and decisions for supervisors and managers to issue to employees regarding their accommodation
requests.
4. Coordinate with DFAS Office of General Counsel (OGC) on complex RA cases or cases in which an RA may be denied.
Qualifications:  Recommended experience: medical document analysis; legal work (interpreting laws and regulations, preparing/analyzing legal documents)
Applicants email the following documents to PFI Coordinator**
Army: Soldier Talent Profile, Professional Resume, Military Bio
Air Force: vMPF, Professional Resume, Military Bio
PFI Coordinator: SFC Holly C. Tilley
holly.c.tilley.mil@mail.mil</t>
    </r>
  </si>
  <si>
    <r>
      <rPr>
        <b/>
        <sz val="11"/>
        <color rgb="FF000000"/>
        <rFont val="Calibri"/>
        <family val="2"/>
        <scheme val="minor"/>
      </rPr>
      <t>26-6196, Length 1 Year</t>
    </r>
    <r>
      <rPr>
        <sz val="11"/>
        <color indexed="8"/>
        <rFont val="Calibri"/>
        <family val="2"/>
        <scheme val="minor"/>
      </rPr>
      <t xml:space="preserve">
This is an opportunity to serve as the critical link between the warfighter and the myPay mobile application development team. The selected individual will be responsible for defining, managing, and guiding the functional requirements throughout the entire System Development Lifecycle (SDLC). Key responsibilities include:
1. Leading the elicitation, analysis, and documentation of functional and non-functional requirements for the myPay mobile app.
2. Translating complex business needs into detailed user stories, process flows, and functional specification documents.
3. Guiding the project through all phases of the SDLC, from initial concept and design to development, testing, deployment, and post-production support.
4. Serving as the primary liaison between user communities, stakeholders, and the technical development team to ensure mutual understanding and alignment.
5. Facilitating requirements validation sessions, managing the requirements baseline, and communicating the impact of changes to project scope and schedule.
Qualifications:  Experience:
Demonstrated experience as a Systems Analyst, Business Analyst, or in a role focused on requirements management. In-depth knowledge of SDLC methodologies (e.g., Agile, Scrum, Waterfall).
Proven ability to create clear and concise requirements documentation (e.g., Business Requirements Documents, Functional Specifications, User Stories).
Strong experience in stakeholder management and facilitating communication
Please email the following documents to the assigned PFI Coordinator:
Soldier Talent Profile (Army Only)
vMPF (Air Force Only)
Professional Resume
Military Bio
PFI Coordinator: SFC Holly C. Tilley
holly.c.tilley.mil@mail.mil
(463) 298-4362</t>
    </r>
  </si>
  <si>
    <r>
      <rPr>
        <b/>
        <sz val="11"/>
        <color rgb="FF000000"/>
        <rFont val="Calibri"/>
        <family val="2"/>
        <scheme val="minor"/>
      </rPr>
      <t>26-6203, Length 1 Year:</t>
    </r>
    <r>
      <rPr>
        <sz val="11"/>
        <color indexed="8"/>
        <rFont val="Calibri"/>
        <family val="2"/>
        <scheme val="minor"/>
      </rPr>
      <t xml:space="preserve">
Applicants must email the following documents to leanne.felvus-webb.mil@mail.mil for consideration***
Professional Resume
Military Bio
Last three evaluations (if applicable) 
DA 705/5500
Soldier Talent Profile
Chain of Command Contact Info (email/phone#)
Serves in support of the Corpus Christi Army Depot (CCAD) Security Division. Required to qualify as a member of the Naval Air Station Corpus Christi (NASCC) Auxiliary Security Force (ASF). Performs guard duties, vehicular inspections, walking patrols, and executes Random Anti-terrorism Measures (RAM) as directed by the Watch Commander or competent authority. As directed, may serve as a watch stander in the CCAD Command Operations Center (COC) and command visitors’ center to monitor surveillance equipment, conduct physical security checks, escort VIP and foreign visitors, and compile associated reports and documentation.
Qualifications:  MOS: 31B | AFSC: 3P0X1
Must not have any disqualifying factors under the Lautenberg Amendment (Pub. L. 104–208, 18 U.S.C. § 922(g)), Uniform Code of Military Justice (UCMJ) violations in the past 3 years, or any pending or disqualifying civil or criminal actions. Must be able to maintain qualification and arm with M18 pistol, M16/M4 rifle, and M500 Shotgun.</t>
    </r>
  </si>
  <si>
    <t>26-6158</t>
  </si>
  <si>
    <t>Air Force Life Cycle Management Center</t>
  </si>
  <si>
    <t>AFLCMC-WIWN</t>
  </si>
  <si>
    <t>Modification Program Manager, Japan AWACS Program Office</t>
  </si>
  <si>
    <t>O5</t>
  </si>
  <si>
    <t>Hanscom AFB</t>
  </si>
  <si>
    <t>26-6207</t>
  </si>
  <si>
    <t>DFAS-IND-ZHP-Personnel Force Innovation (STO)</t>
  </si>
  <si>
    <t>PFI Finance NCO</t>
  </si>
  <si>
    <t>E4:E5:E6:E7</t>
  </si>
  <si>
    <t>26-6205</t>
  </si>
  <si>
    <t>COLBOL Programmer</t>
  </si>
  <si>
    <t>E6:E7:E8:O1:O2:O3:W1:W2</t>
  </si>
  <si>
    <r>
      <rPr>
        <b/>
        <sz val="11"/>
        <color rgb="FF000000"/>
        <rFont val="Calibri"/>
        <family val="2"/>
        <scheme val="minor"/>
      </rPr>
      <t>26-6158, Length 1 Year:</t>
    </r>
    <r>
      <rPr>
        <sz val="11"/>
        <color indexed="8"/>
        <rFont val="Calibri"/>
        <family val="2"/>
        <scheme val="minor"/>
      </rPr>
      <t xml:space="preserve">
The Japan E-767 Airborne Warning and Control System (AWACS) Modification Program Manager is responsible for managing cost, schedule, and performance on the sustainment effort for the Japan Air Self Defense Force (JASDF) aircraft fleet. This Foreign Military Sales (FMS) position executes requirements in accordance with the Letter of Offer and Acceptance (LOA) to meet vital partner capability needs in the INDOPACOM AOR. Responsibilities include but are not limited to, development and execution of software schedules/deliverables, managing Original Equipment Manufacturer (OEM) contracts, facilitating customer requirements, developing annual program Pricing and Availability (P&amp;A) documents, reviewing proposals, preparing and conducting briefings at the JASDF O-6 and GO level, and ensuring alignment with organizational objectives. The OEM contract provides reach-back engineering and logistics support for the E-767 fleet and associated ground systems as well as in-country Field Service Representatives (FSR). This position requires regular and active communication with cross-functional team leads to include engineering, contracting, finance and logistics. This role requires strong leadership, effective verbal and written communication skills, the ability to build rapport within and across organizations, and the ability to work with limited supervision. A Back-to-Basics Program Management Practitioner certificate is desired. Desired report date - as soon as possible. TDY Forecast: Up to 20% travel (to include OCONUS)
</t>
    </r>
    <r>
      <rPr>
        <b/>
        <sz val="11"/>
        <color rgb="FF000000"/>
        <rFont val="Calibri"/>
        <family val="2"/>
        <scheme val="minor"/>
      </rPr>
      <t>Qualifications</t>
    </r>
    <r>
      <rPr>
        <sz val="11"/>
        <color indexed="8"/>
        <rFont val="Calibri"/>
        <family val="2"/>
        <scheme val="minor"/>
      </rPr>
      <t>:  Qualified or previously qualified 63A. Back-to-Basics Program Management Practitioner certificate is desired. US AWACS 40/45, Next-Generation IFF, Electronic Support Measures (ESM), US AWACS Communications Network Upgrade (CNU), and AWACS Communication Integration Program (ACIP) familiarity desired.</t>
    </r>
  </si>
  <si>
    <r>
      <rPr>
        <b/>
        <sz val="11"/>
        <color rgb="FF000000"/>
        <rFont val="Calibri"/>
        <family val="2"/>
        <scheme val="minor"/>
      </rPr>
      <t>26-6205, Length 1 Year:</t>
    </r>
    <r>
      <rPr>
        <sz val="11"/>
        <color indexed="8"/>
        <rFont val="Calibri"/>
        <family val="2"/>
        <scheme val="minor"/>
      </rPr>
      <t xml:space="preserve">
DFAS is seeking FOUR IT Cybersecurity Specialists, two intermediate level COBOL programmers and two highly experienced COBOL programmers. This is fantastic opportunity for a COBOL (Common Business-Oriented Language) programming developer located in Columbus, OH, Cleveland, OH, or Indianapolis, IN within a major payroll division of the Information &amp; Technology Directorate, Defense Finance and Accounting Service (DFAS). Help DFAS change the way the Department of Defense processes pay!
These IT Cybersecurity Specialist Position requires the following:
1. Serve as a key developer on an Agile team, transforming user requirements into clean, tested, and deployable code through expert analysis, design, and engineering.
2.Align your technical expertise with strategic goals, ensuring development efforts are perfectly aimed at fulfilling mission-critical payroll requirements.
3. Drive the resolution of complex technical challenges, embracing stakeholder feedback to build robust and reliable systems that form the backbone of our military payroll operations.
4.Take full ownership of your development tasks to ensure on-time delivery, proactively clearing obstacles and providing clear status updates to keep the team moving forward.
5.Play a vital role in our modernization efforts by contributing your expertise during peer reviews and managing the deployment of new, mission-enhancing functionality
6.We're looking for a professional familiar with the mainframe environment. The ideal candidate will have experience with some or all of the following:
Languages &amp; Platforms: COBOL, CICS, TSO, ISPF
Tools &amp; Databases Operating: DB2, VSAM, IAM, MS Office 365 / TEAMS
Systems &amp; Utilities: z/OS, JCL, ASG Smarttest, SharePoint
Send the following documents to the PFI Coordinator for the position:
Professional Resume
Military Bio
Soldier Talent Profile (Army)
vMPF (Air Force)
PFI Coordinator: SFC Holly C. Tilley,   Email: holly.c.tilley.mil@mail.mil
</t>
    </r>
    <r>
      <rPr>
        <b/>
        <sz val="11"/>
        <color rgb="FF000000"/>
        <rFont val="Calibri"/>
        <family val="2"/>
        <scheme val="minor"/>
      </rPr>
      <t>Qualifications</t>
    </r>
    <r>
      <rPr>
        <sz val="11"/>
        <color indexed="8"/>
        <rFont val="Calibri"/>
        <family val="2"/>
        <scheme val="minor"/>
      </rPr>
      <t>:  Candidate should have COBOL programing experience. Communicates effectively and delivers value add to the overall team deliverables. Payroll system experience is a plus.</t>
    </r>
  </si>
  <si>
    <t>IN, OH</t>
  </si>
  <si>
    <r>
      <rPr>
        <b/>
        <sz val="11"/>
        <color rgb="FF000000"/>
        <rFont val="Calibri"/>
        <family val="2"/>
        <scheme val="minor"/>
      </rPr>
      <t>26-6207, Length 1 Year:</t>
    </r>
    <r>
      <rPr>
        <sz val="11"/>
        <color indexed="8"/>
        <rFont val="Calibri"/>
        <family val="2"/>
        <scheme val="minor"/>
      </rPr>
      <t xml:space="preserve">
Serves as a Finance NCO responsible for processing reimbursement for military personnel tours in a joint / inter-service Department of War environment. Responsible for generating cost estimates for military tours and processing reimbursable intergovernmental funding documents (Military Interdepartmental Purchase Requests - MIPRs – DD Form 448 or Inter Agency Agreements - IAAs - FS 7600b). Responsible for drafting and tracking funding acceptances (DD form 448-2) for Service Budget Office review and signature.  Assists with processing G-Invoicing funding acceptances and associated billing actions.  Performs detailed quality control checks on financial documents and enforces standards from DoD Financial Management Regulation and the Defense Federal Acquisition Regulation. Performs transactional data entry and performs quality control checks on data sets impacting reimbursable billing. Assists with preparing reports and performing periodic reviews.  Must be comfortable with standard Microsoft Office / 365 software and products.  Prior experience with USAF DEAMS accounting system preferred.
</t>
    </r>
    <r>
      <rPr>
        <b/>
        <sz val="11"/>
        <color rgb="FF000000"/>
        <rFont val="Calibri"/>
        <family val="2"/>
        <scheme val="minor"/>
      </rPr>
      <t>Qualifications</t>
    </r>
    <r>
      <rPr>
        <sz val="11"/>
        <color indexed="8"/>
        <rFont val="Calibri"/>
        <family val="2"/>
        <scheme val="minor"/>
      </rPr>
      <t>: Microsoft Office / 365 platform proficiency required.  DEAMS experience preferred.  Intergovernmental purchasing and reimbursable experience desired.</t>
    </r>
  </si>
  <si>
    <t>26-6219</t>
  </si>
  <si>
    <t>USACE - Sacramento District (SPK)</t>
  </si>
  <si>
    <t>Sacramento</t>
  </si>
  <si>
    <t>26-6221</t>
  </si>
  <si>
    <t>FMS Contract Specialist</t>
  </si>
  <si>
    <r>
      <rPr>
        <b/>
        <sz val="11"/>
        <color rgb="FF000000"/>
        <rFont val="Calibri"/>
        <family val="2"/>
        <scheme val="minor"/>
      </rPr>
      <t>26-6219,Tour length; 1 year</t>
    </r>
    <r>
      <rPr>
        <sz val="11"/>
        <color indexed="8"/>
        <rFont val="Calibri"/>
        <family val="2"/>
        <scheme val="minor"/>
      </rPr>
      <t xml:space="preserve">
Hiring two applicants for various locations within USACE's Sacramento District. Locations including Concord, Sacramento, Stockton, and Folsom.  
Hiring two candidates as Project Managers for the Interagency and International Support section, Non-Department of Veteran Affairs. Responsible for coordinating and leveraging the project delivery team (PDT) consisting of 10 branches/offices for successful delivery of $30 million worth of construction in current and future programming over nine buildings on two sites and one semi-passive water treatment plant for an EPA superfund site. Conducts upwards reporting to Sacramento District Leadership and South Pacific Division Program Management in accordance with governance requirements laid out in the Enterprise Program Management Plan (EPgMP). Acts as subject matter expert for all project matters to the Executive Leadership Team (ELT). Directly coordinates with up to 10 inter-agency partners to ensure a positive partnership at the project level and ensure communication styles meet the acceptance levels of each individual partner.
Hiring one candidate to support the Military Ocean Terminal Concord (MOTCO) managing active construction projects valued at $62M to support MOTCO and SDDC's mission for success of its national strategic defense mission and will be the lead MILCON PM forward.
Qualifications: 12A MOS or equivalent civilian experience and education
To apply for this position, please email your military bio, soldier talent profile, three evaluations, and your resume to SFC Tabitha Ruckman at tabitha.n.ruckman.mil@mail.mil.</t>
    </r>
  </si>
  <si>
    <r>
      <rPr>
        <b/>
        <sz val="11"/>
        <color rgb="FF000000"/>
        <rFont val="Calibri"/>
        <family val="2"/>
        <scheme val="minor"/>
      </rPr>
      <t>26-6221, Length 1 year:</t>
    </r>
    <r>
      <rPr>
        <sz val="11"/>
        <color indexed="8"/>
        <rFont val="Calibri"/>
        <family val="2"/>
        <scheme val="minor"/>
      </rPr>
      <t xml:space="preserve">
Performs duties as contract specialist on the F-35 Joint Program Office supporting Foreign Military Sales. The contract specialist will have regular interactions with international partners and foreign military sales customers. Contract actions range from administrative contract actions to $100M+ sole source negotiations. The specialist will develop pre and post award contract documents with the direction of the FMS Lead Contracting Officer. The candidates should have some sole source experience and knowledge of cost and price analysis. FMS experience is desired but not required.
Qualifications:  Candidate must possess BS or BA degree. Understanding of qualitative and quantitative analytical and evaluative methods. Applicant must possess and maintain a Secret security clearance.</t>
    </r>
  </si>
  <si>
    <t>O2:O3</t>
  </si>
  <si>
    <t>26-6223</t>
  </si>
  <si>
    <t>USACE - Chicago District (LRC)</t>
  </si>
  <si>
    <t>Chicago</t>
  </si>
  <si>
    <r>
      <rPr>
        <b/>
        <sz val="11"/>
        <color rgb="FF000000"/>
        <rFont val="Calibri"/>
        <family val="2"/>
        <scheme val="minor"/>
      </rPr>
      <t>26-6223, Length 1 Year</t>
    </r>
    <r>
      <rPr>
        <sz val="11"/>
        <color rgb="FF000000"/>
        <rFont val="Calibri"/>
        <family val="2"/>
        <scheme val="minor"/>
      </rPr>
      <t xml:space="preserve">:
Project Manager / Project Engineer for USACE's Chicago District, part of the Great Lakes &amp; Ohio River Division. The project manager will oversee and manage civil works projects from the initial planning phase through physical construction, and project close out. Project manager will be responsible for ensuring projects are completed on schedule, within scope, and under budget, with all applicable quality standards and while upholding USACE's commitment to public safety and environmental stewardship. 
</t>
    </r>
    <r>
      <rPr>
        <b/>
        <sz val="11"/>
        <color rgb="FF000000"/>
        <rFont val="Calibri"/>
        <family val="2"/>
        <scheme val="minor"/>
      </rPr>
      <t>Qualifications</t>
    </r>
    <r>
      <rPr>
        <sz val="11"/>
        <color rgb="FF000000"/>
        <rFont val="Calibri"/>
        <family val="2"/>
        <scheme val="minor"/>
      </rPr>
      <t>: PMP certification preferred but not required.</t>
    </r>
  </si>
  <si>
    <t>26-6230</t>
  </si>
  <si>
    <t>General Engineering and Maintenance Worker</t>
  </si>
  <si>
    <t>Montevideo</t>
  </si>
  <si>
    <t>MN</t>
  </si>
  <si>
    <t>26-6231</t>
  </si>
  <si>
    <t>Lead Security Guard</t>
  </si>
  <si>
    <t>26-6232</t>
  </si>
  <si>
    <t>DISA - SD512</t>
  </si>
  <si>
    <t>Mobility and Operations Support</t>
  </si>
  <si>
    <t>Fort Meade</t>
  </si>
  <si>
    <r>
      <rPr>
        <b/>
        <sz val="11"/>
        <color rgb="FF000000"/>
        <rFont val="Calibri"/>
        <family val="2"/>
        <scheme val="minor"/>
      </rPr>
      <t>26-6232, Length 1 Year:</t>
    </r>
    <r>
      <rPr>
        <sz val="11"/>
        <color indexed="8"/>
        <rFont val="Calibri"/>
        <family val="2"/>
        <scheme val="minor"/>
      </rPr>
      <t xml:space="preserve">
Monitor and maintain operational workflows to ensure mission-critical systems remain functional.  Provide technical support for mobile devices, applications, and systems.  Coordinate operational activities, including resource allocation and task prioritization.  Support IT service management (ITSM) processes, including incidents, problems, and management changes. Collaborate with IT, operations, and cybersecurity teams to address technical challenges.  Track and report service performance metrics to ensure compliance with SLAs.
Deploy, configure, and troubleshoot mobile technologies, including smartphones and tablets. Manage mobile device management (MDM) solutions to ensure compliance with security policies.  Provide training and guidance to end-users on mobile technology and service management.</t>
    </r>
  </si>
  <si>
    <r>
      <rPr>
        <b/>
        <sz val="11"/>
        <color rgb="FF000000"/>
        <rFont val="Calibri"/>
        <family val="2"/>
        <scheme val="minor"/>
      </rPr>
      <t>26-6231, Length 1 Year:</t>
    </r>
    <r>
      <rPr>
        <sz val="11"/>
        <color indexed="8"/>
        <rFont val="Calibri"/>
        <family val="2"/>
        <scheme val="minor"/>
      </rPr>
      <t xml:space="preserve">
Service member will perform fixed post security operations located within the interior of MOTCO installations or at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
</t>
    </r>
    <r>
      <rPr>
        <b/>
        <sz val="11"/>
        <color rgb="FF000000"/>
        <rFont val="Calibri"/>
        <family val="2"/>
        <scheme val="minor"/>
      </rPr>
      <t>Qualifications</t>
    </r>
    <r>
      <rPr>
        <sz val="11"/>
        <color indexed="8"/>
        <rFont val="Calibri"/>
        <family val="2"/>
        <scheme val="minor"/>
      </rPr>
      <t>:  Secret Clearance.</t>
    </r>
  </si>
  <si>
    <r>
      <rPr>
        <b/>
        <sz val="11"/>
        <color rgb="FF000000"/>
        <rFont val="Calibri"/>
        <family val="2"/>
        <scheme val="minor"/>
      </rPr>
      <t>26-6230, Length 180 days:</t>
    </r>
    <r>
      <rPr>
        <sz val="11"/>
        <color indexed="8"/>
        <rFont val="Calibri"/>
        <family val="2"/>
        <scheme val="minor"/>
      </rPr>
      <t xml:space="preserve">
Performs a variety of operation and maintenance duties at a comprehensive water resource project consisting of a flood control dam and appurtenant structures, public-use recreational facilities, and roads. Performs the following duties:
1. Project Operation and Maintenance Support:
a. Carpentry: Performs basic carpentry work associated with maintaining operations buildings and public access areas. This includes repair and modification of framework, forms, doors, windows, installation of ceiling and wall tiles, paneling, molding, etc. Measures, cuts, fits, and fastens pieces of material.
b. Masonry:   Maintains, repairs, modifies for accessibility, and occasionally constructs structures of concrete, block, and occasionally brick or other related materials. Remove damaged portions of concrete pavement and portions of masonry walls. Use basic techniques and procedures in placing concrete and laying block accurately in construction or repair of partitions, walls, and walkways.
c. Plumbing: Assists in installing, modifying, and repairing existing and new utility, supply, and disposal systems and equipment such as sewage, water and oil distribution systems, water closets, tubs, and showers. Removes, cleans, and replaces joints and fixtures. Removes obstructive materials from lavatory, commode, and drains. Uses measuring tape, rule, hacksaw, hand and power pipe threader and cutter, packing and caulking iron, and pipe wrenches.
d.  Roofing: Locates leaks and determines cause and extent of damage. Remove and replace broken or warped roof shingles. Patches leaking flashing.
e. Grounds Care &amp; Custodial: Maintenance and upkeep of grounds and facilities at six recreation sites.  Tasks would include mowing, trimming, irrigation of turfed areas of each site, cleaning and maintaining grills and picnic tables, cleaning and restock of vault toilets and painting facilities.
f. Equipment Operation: Operates various types of equipment to include UTVs, zero-turn lawn mowers, weed trimmers, blowers, generators, trailer mounted gas-powered pressure washers, electric over hydraulic dump trailers, and skid steer loaders.
</t>
    </r>
    <r>
      <rPr>
        <b/>
        <sz val="11"/>
        <color rgb="FF000000"/>
        <rFont val="Calibri"/>
        <family val="2"/>
        <scheme val="minor"/>
      </rPr>
      <t>Qualifications</t>
    </r>
    <r>
      <rPr>
        <sz val="11"/>
        <color indexed="8"/>
        <rFont val="Calibri"/>
        <family val="2"/>
        <scheme val="minor"/>
      </rPr>
      <t>: Candidate must have a valid Driver’s License. Candidate must have basic experience and knowledge in carpentry, masonry, plumbing, roofing, and operating ground care equipment (i.e. lawn mowers and weed trimmers).
To apply for this position, please email your resume, military bio, soldier talent profile, and three evaluations to SFC Tabitha Ruckman at tabitha.n.ruckman.mil@mail.mil</t>
    </r>
  </si>
  <si>
    <t>26-6239</t>
  </si>
  <si>
    <t>DCSA - EEO</t>
  </si>
  <si>
    <t>EEO Medical Officer/Physician's Assistant</t>
  </si>
  <si>
    <t>26-6240</t>
  </si>
  <si>
    <t>26-6241</t>
  </si>
  <si>
    <t>USASAC-OPM-SANG</t>
  </si>
  <si>
    <t>Staff Judge Advocate</t>
  </si>
  <si>
    <t>O5:O6</t>
  </si>
  <si>
    <t>26-6242</t>
  </si>
  <si>
    <t>26-6245</t>
  </si>
  <si>
    <t>Chief of Staff</t>
  </si>
  <si>
    <r>
      <rPr>
        <b/>
        <sz val="11"/>
        <color rgb="FF000000"/>
        <rFont val="Calibri"/>
        <family val="2"/>
        <scheme val="minor"/>
      </rPr>
      <t>26-6239, Length 1 Year:</t>
    </r>
    <r>
      <rPr>
        <sz val="11"/>
        <color indexed="8"/>
        <rFont val="Calibri"/>
        <family val="2"/>
        <scheme val="minor"/>
      </rPr>
      <t xml:space="preserve">
MULTIPLE LOCATIONS: Stafford, VA 22556 / Quantico, VA 22554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the Defense Counterintelligence and Security Agency in a full time capacity.
EEO Physicians Assistant will review Reasonable Accommodation (RA) requests, write medical report and work with the RA EEO team to process the cases. They will also work with the RA team to 
Staying updated on ADA compliance. Processing and evaluating accommodation requests to include interviews, gathering documentation, and analyzing job functions. Conducting interactive process by working with employees and supervisors to explore potential accommodation and identifying solutions to meet needs while ensuring the essential job functions are being performed. Providing informed recommendations regarding the approval or denial of accommodation requests, often based on a review of the supporting documentation. Maintaining documentation to ensure accurate and detailed records of accommodation requests, interviews, and decisions. Providing guidance and training as needed. It is important to educate employees and managers on best practices for accommodating employees with disabilities. May be asked to communicate with external stakeholders such as healthcare providers, other directorates (HCMO, OGC). 
Civilian experience will be considered for this position.
PCS is authorized
Qualifications:  Bachelor's degree, gaining healthcare experience
Master's degree from an accredited PA program
Pass the Physician Assistant National Certifying Examination (PANCE)
State license 
Excellent analytical, problem-solving, and communication skills .
Ability to work independently and as part of a team .
Experience in writing medical briefs.
Knowledge in use of Excel, PowerPoint and Word.
*Minimum clearance required: Secret Clearance.</t>
    </r>
  </si>
  <si>
    <r>
      <rPr>
        <b/>
        <sz val="11"/>
        <color rgb="FF000000"/>
        <rFont val="Calibri"/>
        <family val="2"/>
        <scheme val="minor"/>
      </rPr>
      <t>26-6240, Length 1 Year:</t>
    </r>
    <r>
      <rPr>
        <sz val="11"/>
        <color indexed="8"/>
        <rFont val="Calibri"/>
        <family val="2"/>
        <scheme val="minor"/>
      </rPr>
      <t xml:space="preserve">
Assigned to a Foreign Military Sales (FMS) program supporting the Republic of Singapore's Air Force. Diagnose and troubleshoot malfunctions in electrical and electronic components. Apply principles of electricity/electronics to repair aircraft instrument systems. Remove, install, repair, adjust, and test electrical/electronics elements of assemblies and comp according to technical manuals, directives and safety procedures. Cleaned, preserve and store electrical/electronic components and aircraft instruments. Maintain modifications to weapons components, fire control units, sighting elements, electronic and mechanical devices. Perform operational and preventive checks. Maintain records on weapons and subsystems.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</si>
  <si>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26-6241, Length 420 days:</t>
    </r>
    <r>
      <rPr>
        <sz val="11"/>
        <color indexed="8"/>
        <rFont val="Calibri"/>
        <family val="2"/>
        <scheme val="minor"/>
      </rPr>
      <t xml:space="preserve">
Serves as Staff Judge Advocate for the Office of the Program Manager, Saudi Arabian National Guard Modernization
Program (OPM-SANG). Officer will be assigned a 2-3 bedroom villa in a western-compound residential resort (Al
Nakhla), Chevy Tahoe, and receive $4,600 for R&amp;R travel. All Soldiers receive the following pay incentives: Combat
Zone Tax Exclusion (CZTE), Imminent Danger Pay (IDP), Hardship Duty Pay (HDP), COLA, Civilian Clothing
Allowance (CCA), and Family Separation Allowance (FSA) if authorized. Selected Officer will serve a 6 month tour
with possibility to extend depending on mission needs.
Staff Judge Advocate and integral member of the OPM-SANG Command Group - provides sound legal advice to the
OPM-SANG O-6 Program Manager and staff covering Army administrative law, Foreign Military Sales (FMS), and
status of forces operating under U.S.C. Title 22 in support of the Saudi Arabian National Guard Modernization
Program. Areas of practice include U.S. military personnel and U.S. and foreign civilian employment law, FMS
contract and fiscal law, ethics counselor, and advice and review of local program policies and administrative
investigations. The OPM-SANG SJA functions within a small legal community consisting of local Judge Advocates in
sister FMS programs and a legal technical chain through the U.S. Army Security Assistance Command (USASAC)
under the direction of the Army Materiel Command Counsel.</t>
    </r>
  </si>
  <si>
    <r>
      <rPr>
        <b/>
        <sz val="11"/>
        <color rgb="FF000000"/>
        <rFont val="Calibri"/>
        <family val="2"/>
        <scheme val="minor"/>
      </rPr>
      <t>26-6242, Length 1 Year:</t>
    </r>
    <r>
      <rPr>
        <sz val="11"/>
        <color indexed="8"/>
        <rFont val="Calibri"/>
        <family val="2"/>
        <scheme val="minor"/>
      </rPr>
      <t xml:space="preserve">
Serve as a 15R AH-64D HELICOPTER REPAIRER section lead while assigned to the United State Army Flight Training Detachment - Peace Vanguard. USAFTD is a foreign military sales (FMS) program supporting the country of Singapore in Marana, AZ with 57 US Soldiers, 56 Republic of Singapore Air Force (RSAF) Airmen, and six RSAF AH-64D helicopters. Duties include performing inspections, servicing, maintaining and repair of AH-64D Apache completing record documentation; performing periodic inspection of tool room, hangar, shop, and flight line areas; collaborating with Singapore maintenance personnel for aircraft scheduled and unscheduled maintenance. Coordinates maintenance activities with Singapore maintenance section to ensure success of Republic of Singapore Air Force (RSAF) and USAFTD mission. Responsible for leading a squad sized element.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
Position is for 1-year with an opportunity for extension for an additional year.</t>
    </r>
  </si>
  <si>
    <r>
      <rPr>
        <b/>
        <sz val="11"/>
        <color rgb="FF000000"/>
        <rFont val="Calibri"/>
        <family val="2"/>
        <scheme val="minor"/>
      </rPr>
      <t>26-6245, Length 420 days:</t>
    </r>
    <r>
      <rPr>
        <sz val="11"/>
        <color indexed="8"/>
        <rFont val="Calibri"/>
        <family val="2"/>
        <scheme val="minor"/>
      </rPr>
      <t xml:space="preserve">
Serves as Chief of Staff (CoS) for the Office of the Program Manager, Saudi Arabian National Guard Modernization Program (OPM-SANG) located in Alabama at Redstone Arsenal. The CoS is responsible for the day-to-day management and administration of OPM-SANG staff operations. A multi billion-dollar FMS program equivalent to a major field activity that directly involves the national interest of U.S. Foreign Policy in the Middle East. Frequent TDY to Saudi Arabia is required where Soldiers receive Combat Zone Tax Exclusion (CZTE), Hazardous Duty Pay (HDP), and Imminent Danger Pay (IDP) while in country. Selected Officer will serve a 1-year tour with potential option to extend upon approval. Additional Details: CoS is responsible for the planning, coordination, synchronization, and execution of all staff operations by OPM-SANG supporting a multi-billion-dollar Foreign Military Sales (FMS) program. Has responsibility for the policy/plans/analysis, special projects, and administrative tasks, which directly shape and improve the structure, effectiveness, efficiency, and productivity of OPM-SANG staff coordination supporting advisory and partnership operations with the Saudi Arabian National Guard (SANG). Exercises delegated authority to oversee the overall planning, direction and timely execution of an extremely complex and highly logistical, technical, and administrative program, several program segments or comparable staff functions. Included in this responsibility are the development, assignment and clearance of goals and objectives for supervisors or managers of subordinate functions. Coordinates staff functions and information sharing with U.S. Army Security Assistance Command, U.S. Embassy - Riyadh, U.S. Army Central, U.S. Central Command, and other forward stationed mission partners.
OPM-SANG is the original and premier security assistance organization across the Department of War.
Note: ***To be considered please add the following: ARB/ORB IMR Military Bio Last 3 OERs, SSC DA Form 1059,
DA Form 705, DA Form 5500/5501 (if required) DD Form 3349 (if applicable) DA Form 5016 or NGB23 DA Form 1506, Security Clearance Verification Memo</t>
    </r>
  </si>
  <si>
    <t>25-6637</t>
  </si>
  <si>
    <t>Seal Beach</t>
  </si>
  <si>
    <t>26-6247</t>
  </si>
  <si>
    <t>Network Engineer</t>
  </si>
  <si>
    <t>E4:E5:E6:E7:O1:O2:O3:W1:W2:W3</t>
  </si>
  <si>
    <t>26-6248</t>
  </si>
  <si>
    <t>DLA Energy – Indo Pacific</t>
  </si>
  <si>
    <t>Chief of Plans and Exercises</t>
  </si>
  <si>
    <t>Pearl Harbor</t>
  </si>
  <si>
    <t>HI</t>
  </si>
  <si>
    <r>
      <rPr>
        <b/>
        <sz val="11"/>
        <color rgb="FF000000"/>
        <rFont val="Calibri"/>
        <family val="2"/>
        <scheme val="minor"/>
      </rPr>
      <t>26-6247, Length 1 Year:</t>
    </r>
    <r>
      <rPr>
        <sz val="11"/>
        <color indexed="8"/>
        <rFont val="Calibri"/>
        <family val="2"/>
        <scheme val="minor"/>
      </rPr>
      <t xml:space="preserve">
The Network Engineer plans, designs, and executes tactical network communications solutions in support of advanced experimentation and technology demonstration activities at Technology Readiness Levels. The engineer operates in dynamic, operationally representative environments to validate and mature near-production-ready communications systems prior to fielding or transition to program of record.
Develops and refines network architectures for tactical communications systems operating in contested, degraded, and operationally limited (CDO) environments. Produces network design documentation including topology diagrams, IP addressing schemes, frequency plans, link budgets, and interface control documents (ICDs). Translates operational requirements and mission threads into technical network designs that align with DoW architecture frameworks (e.g., DODAF, TOGAF).
Participates in the planning, coordination, and execution of experiments, field demonstrations, and limited user evaluations supporting TRL maturation. Develops test configurations, network baseline documentation, and technical execution plans. Establishes and operates tactical network nodes including routing, switching, software-defined networking (SDN), waveform integration, and cross-domain solutions in field and laboratory environments. Supports after-action reviews and contributes to data collection plans that assess system performance against key performance parameters (KPPs) and key system attributes (KSAs).
Integrates emerging tactical communications capabilities — including MANET radios, satellite communications (SATCOM), LTE/5G tactical systems, and software-defined radios (SDR) — into experimental network architectures. Ensures interoperability with existing command, control, communications, computers, and intelligence (C4I) infrastructure.
Qualifications:  In-depth knowledge of IP networking protocols (TCP/IP, OSPF, BGP, EIGRP, MPLS) and network security principles
Familiarity with tactical communications systems (e.g., WIN-T, JADC2-aligned architectures, Silvus, Persistent Systems, Harris/L3 waveforms, or equivalent)
Understanding of the DoW Technology Readiness Level framework and experimentation life cycle
Experience configuring and troubleshooting routers, switches, firewalls, and encryption devices (Type 1 preferred) in field environments</t>
    </r>
  </si>
  <si>
    <r>
      <rPr>
        <b/>
        <sz val="11"/>
        <color rgb="FF000000"/>
        <rFont val="Calibri"/>
        <family val="2"/>
        <scheme val="minor"/>
      </rPr>
      <t>26-6248, Length 1 Year:</t>
    </r>
    <r>
      <rPr>
        <sz val="11"/>
        <color indexed="8"/>
        <rFont val="Calibri"/>
        <family val="2"/>
        <scheme val="minor"/>
      </rPr>
      <t xml:space="preserve">
Directly responsible to the DLA Energy Indo-Pacific Integrator for the development/execution of DLA Energy Indo-Pacific Region Plans/Operations/Exercise support for INDOPACOM and Sub-Unified Commands/Joint Task Forces with the DLA Indo-Pacific Region Plans/Operations Subject Matter Experts and Liaison Officers, and in coordination with the DLA Energy Enterprise.  This is a joint critical billet requiring a joint specialty officer.  Directs joint service military and civilian personnel in deliberate planning of effective petroleum support in coordination with the Joint Logistics Enterprise (JLENT) comprised of the Combatant Command J4 Staff, Joint Service Component 4 Staffs, and Defense and Federal Agencies for peacetime and wartime operations, and the Chairman, Joint Chiefs of Staff (Tier-One) Exercises.  Partner with the appropriate JLENT staffs to aid in the development of Humanitarian Assistance and Disaster Relief (HA/DR) support planning, with applicable logistics annexes and logistics supportability analyses to ensure proper integration of information and synchronization of effort.  Integrally involved in all Joint and Combined warfighting exercises to coordinate the allocation of Energy resources and capabilities, where applicable, across the Indo-Pacific Region.  Works closely with the INDOPACOM Joint Petroleum Office to develop regional fuel infrastructure and product distribution plans.  Proactively monitor the dynamic operating environment to best align fuel support capabilities to meet INDOPACOM mission support requirements.  Promotes and oversees international bulk petroleum support agreements with foreign governments.
Qualifications:  Secret Clearance required; Top Secret Clearance w/ SCI desired.
AFSC: 21R4</t>
    </r>
  </si>
  <si>
    <t>26-6253</t>
  </si>
  <si>
    <r>
      <rPr>
        <b/>
        <sz val="11"/>
        <color rgb="FF000000"/>
        <rFont val="Calibri"/>
        <family val="2"/>
        <scheme val="minor"/>
      </rPr>
      <t>26-6253, Length 1 Year:</t>
    </r>
    <r>
      <rPr>
        <sz val="11"/>
        <color indexed="8"/>
        <rFont val="Calibri"/>
        <family val="2"/>
        <scheme val="minor"/>
      </rPr>
      <t xml:space="preserve">
Controls personnel access to and from highly restricted areas. Establishes the identity of all persons seeking access (including employees) by closely reviewing employee badges and other means of identification. Records visitor's name, address, place visited and issues passes/badges, arranging for escorts when required. Personnel and/or vehicles leaving the restricted areas will be checked for unauthorized items.
Patrols assigned post on foot or in vehicle. Detects and observes any unusual or abnormal condition, assesses the situation, and institutes emergency procedures by radio or telephone. Acts to prevent destruction/loss of property, protect people, or overcome and apprehend persons that precipitated the emergency.
APPLICANTS
Send the following documents to the PFI Coordinator for the position:
o Professional Resume (All)
o Military Bio (All)
o Soldier Talent Profile (Army)
o vMPF (Air Force)
PFI Coordinator: SFC Holly C. Tilley Email: holly.c.tilley.mil@mail.mil
Qualifications:  One year experience providing security or security related functions for government, military, or private institutions.</t>
    </r>
  </si>
  <si>
    <t>26-6259</t>
  </si>
  <si>
    <t>USACE - Galveston District (SWG)</t>
  </si>
  <si>
    <t>E7:O3</t>
  </si>
  <si>
    <t>Galveston</t>
  </si>
  <si>
    <r>
      <rPr>
        <b/>
        <sz val="11"/>
        <color rgb="FF000000"/>
        <rFont val="Calibri"/>
        <family val="2"/>
        <scheme val="minor"/>
      </rPr>
      <t>26-6259, Length 1 Year:</t>
    </r>
    <r>
      <rPr>
        <sz val="11"/>
        <color indexed="8"/>
        <rFont val="Calibri"/>
        <family val="2"/>
        <scheme val="minor"/>
      </rPr>
      <t xml:space="preserve">
Serves as Project Manager responsible for the overall management, control, coordination, and execution of assigned
projects. Coordinates with PDTs (i.e., planning, design, cost engineering, construction, real estate, contracting, etc.) to plan projects and prepare estimates of scope, schedule, budget, and resources to deliver essential products and services according to commitments. Controls and manages project milestones and budgets from planning through
construction and initial operations. Critical to project delivery for several ongoing deep-draft navigation projects and studies. Aligns with expressed priorities of administration to maintain economic and energy dominance by ensuring freedom of movement related to commercial navigation.
Qualifications: 12A W5 Project Management Professional (PMP) or W3 (Professional Engineer) preferred but not required.
To apply for this position, please email your resume, military bio, three evaluations, and your soldier talent profile to SFC Tabitha Ruckman at tabitha.n.ruckman.mil@mail.mil.</t>
    </r>
  </si>
  <si>
    <t>26-6266</t>
  </si>
  <si>
    <t>DFAS-IND-Personnel Force Innovation</t>
  </si>
  <si>
    <t>PFI Case Manger/Recruiter</t>
  </si>
  <si>
    <r>
      <rPr>
        <b/>
        <sz val="11"/>
        <color rgb="FF000000"/>
        <rFont val="Calibri"/>
        <family val="2"/>
        <scheme val="minor"/>
      </rPr>
      <t>26-6266, Length 1-5 Years</t>
    </r>
    <r>
      <rPr>
        <sz val="11"/>
        <color indexed="8"/>
        <rFont val="Calibri"/>
        <family val="2"/>
        <scheme val="minor"/>
      </rPr>
      <t xml:space="preserve">
Incumbent will work as a PFI Case Manager and coordinate ADOS-AC packets for order processing and will process and oversee order requests for Army and Air Force Reserve and Guard members. Primary responsibilities will be to maintain situational awareness of all assigned service members to provide answers to leadership concerning status of individuals from application to orders publication. Must have a great attention to detail and be customer service oriented. Speaks with senior military leaders up to and including General Officers and Senior Executive Service Leaders from throughout the Department of Defense.
NOTE: This position is in Indianapolis, IN and includes PCS entitlements. Initial tour is for 1 year, extendable based on performance. 
</t>
    </r>
    <r>
      <rPr>
        <b/>
        <sz val="11"/>
        <color rgb="FF000000"/>
        <rFont val="Calibri"/>
        <family val="2"/>
        <scheme val="minor"/>
      </rPr>
      <t>Qualifications</t>
    </r>
    <r>
      <rPr>
        <sz val="11"/>
        <color indexed="8"/>
        <rFont val="Calibri"/>
        <family val="2"/>
        <scheme val="minor"/>
      </rPr>
      <t>:  Experience with M4S, AROWS and AROWS-R and Tour of Duty as a Force Requester recommended but not required.</t>
    </r>
  </si>
  <si>
    <t>26-6271</t>
  </si>
  <si>
    <t>Security Officer</t>
  </si>
  <si>
    <r>
      <rPr>
        <b/>
        <sz val="11"/>
        <color rgb="FF000000"/>
        <rFont val="Calibri"/>
        <family val="2"/>
        <scheme val="minor"/>
      </rPr>
      <t>26-6271, Length 1 Year:</t>
    </r>
    <r>
      <rPr>
        <sz val="11"/>
        <color indexed="8"/>
        <rFont val="Calibri"/>
        <family val="2"/>
        <scheme val="minor"/>
      </rPr>
      <t xml:space="preserve">
Security Officer will Manage Security Programs, Physical, Industrial Security, Force Protection Programs, and Emergency Management for MOTCO. Serves as advisor to MOTCO on security and emergency management matters. Incumbent uses comprehensive knowledge in the formulation of policies, standards, procedures, and methods. Tasks are procedural, routine, and require assistance visits to activities at multiple sites. Plans and schedules security visits to support organizations and provides training to supported activities. Oversees the implementation of all security programs of MOTCO activities pertaining to the support of Military Ocean Terminal Concord. Develops and implements  Anti terrorism, Physical Security, and Emergency Management Programs, to include oversight and compliance of all components with guidelines and procedures. Provides management of physical security reviews, antiterrorism vulnerability assessments of MOTCO activities, oversight of physical security/ site improvement projects, and coordination with appropriate Federal and DoD Agencies, and Military Services. Advises the MOTCO on issues relating to physical security, antiterrorism, and emergency management effects on Agency operations, new security technology designed to defeat criminals and terrorists, and identification and protection of critical assets. Prepares updates and briefings for senior-level executives regarding the MOTCO Security Program.
Qualifications:  SECRET level security clearance required; Advanced Anti-Terrorism Level II</t>
    </r>
  </si>
  <si>
    <t>26-6274</t>
  </si>
  <si>
    <t>HR Specialist</t>
  </si>
  <si>
    <t>26-6275</t>
  </si>
  <si>
    <t>Project Coordinator</t>
  </si>
  <si>
    <t>Quantico</t>
  </si>
  <si>
    <r>
      <rPr>
        <b/>
        <sz val="11"/>
        <color rgb="FF000000"/>
        <rFont val="Calibri"/>
        <family val="2"/>
        <scheme val="minor"/>
      </rPr>
      <t>26-6274, Length: 1 Year</t>
    </r>
    <r>
      <rPr>
        <sz val="11"/>
        <color indexed="8"/>
        <rFont val="Calibri"/>
        <family val="2"/>
        <scheme val="minor"/>
      </rPr>
      <t xml:space="preserve">
The Military Human Resources Specialist serves as the command expert and primary action officer for military personnel management programs supporting Soldiers assigned to the U.S. Army Corps of Engineers, San Francisco District. The incumbent plans, administers, and evaluates a wide range of military HR programs to ensure effective utilization, readiness, and career development of military personnel in support of the USACE mission.
With additional duty: Project Coordinator
Knowledge of budget formulation, presentation, and execution processes for multi-funded programs. Experience using automated financial and project management systems. Ability to analyze complex programmatic data to advise on schedule and funding requirements.
</t>
    </r>
    <r>
      <rPr>
        <b/>
        <sz val="11"/>
        <color rgb="FF000000"/>
        <rFont val="Calibri"/>
        <family val="2"/>
        <scheme val="minor"/>
      </rPr>
      <t>Qualifications</t>
    </r>
    <r>
      <rPr>
        <sz val="11"/>
        <color indexed="8"/>
        <rFont val="Calibri"/>
        <family val="2"/>
        <scheme val="minor"/>
      </rPr>
      <t>: Strong analytical, problem-solving, and coordination skills. Proficiency in program scheduling, budget tracking, and reporting. Ability to interpret policy and regulatory guidance and apply to budget/program actions. Skilled in written and verbal communication, including preparation of detailed reports and briefings.
To apply for this job, please email your resume, military bio, three evaluations, and your soldier talent profile to SFC Tabitha Ruckman at tabitha.n.ruckman.mil@mail.mil.</t>
    </r>
  </si>
  <si>
    <r>
      <rPr>
        <b/>
        <sz val="11"/>
        <color rgb="FF000000"/>
        <rFont val="Calibri"/>
        <family val="2"/>
        <scheme val="minor"/>
      </rPr>
      <t>26-6275, Length: 1 year</t>
    </r>
    <r>
      <rPr>
        <sz val="11"/>
        <color indexed="8"/>
        <rFont val="Calibri"/>
        <family val="2"/>
        <scheme val="minor"/>
      </rPr>
      <t xml:space="preserve">
MOS: 12A
The U.S. Army Corps of Engineers seeks a skilled and motivated Project Coordinator to support our mission of delivering vital public infrastructure and military construction projects. The incumbent will provide comprehensive project management support, including scheduling, cost tracking, resource allocation, and performance reporting for a diverse portfolio of engineering and construction projects. The position requires collaboration with project managers, engineers, and contractors to ensure projects are executed on time, within budget, and according to established quality standards. This role is ideal for a detail-oriented professional who thrives in a dynamic, mission-driven environment dedicated to public service and excellence in project execution.
Knowledge of budget formulation, presentation, and execution processes for multi-funded programs. Experience using automated financial and project management systems. Ability to analyze complex programmatic data to advise on schedule and funding requirements.
</t>
    </r>
    <r>
      <rPr>
        <b/>
        <sz val="11"/>
        <color rgb="FF000000"/>
        <rFont val="Calibri"/>
        <family val="2"/>
        <scheme val="minor"/>
      </rPr>
      <t>Qualifications</t>
    </r>
    <r>
      <rPr>
        <sz val="11"/>
        <color indexed="8"/>
        <rFont val="Calibri"/>
        <family val="2"/>
        <scheme val="minor"/>
      </rPr>
      <t>: Strong analytical, problem-solving, and coordination skills. Proficiency in program scheduling, budget tracking, and reporting. Ability to interpret policy and regulatory guidance and apply to budget/program actions. Skilled in written and verbal communication, including preparation of detailed reports and briefings.
To apply for this job, please email your resume, military bio, three evaluations, and your soldier talent profile to SFC Tabitha Ruckman at tabitha.n.ruckman.mil@mail.mil.</t>
    </r>
  </si>
  <si>
    <t>26-6285</t>
  </si>
  <si>
    <t>USTRANSCOM-ARTRANS-HQ</t>
  </si>
  <si>
    <t>Information Technology NCO</t>
  </si>
  <si>
    <t>Scott AFB</t>
  </si>
  <si>
    <t>26-6286</t>
  </si>
  <si>
    <t>Cyber Operation Planner</t>
  </si>
  <si>
    <t>26-6287</t>
  </si>
  <si>
    <t>26-6293</t>
  </si>
  <si>
    <t>Property Book Officer/Deputy Log Officer</t>
  </si>
  <si>
    <t>O1:O2:O3:W1:W2:W3</t>
  </si>
  <si>
    <t>26-6294</t>
  </si>
  <si>
    <t>Logistics NCO</t>
  </si>
  <si>
    <t>26-6295</t>
  </si>
  <si>
    <r>
      <rPr>
        <b/>
        <sz val="11"/>
        <color rgb="FF000000"/>
        <rFont val="Calibri"/>
        <family val="2"/>
        <scheme val="minor"/>
      </rPr>
      <t>26-6285, Length 1 Year:</t>
    </r>
    <r>
      <rPr>
        <sz val="11"/>
        <color indexed="8"/>
        <rFont val="Calibri"/>
        <family val="2"/>
        <scheme val="minor"/>
      </rPr>
      <t xml:space="preserve">
Serves as the Signal Operations Support NCO assigned to the G6 Customer Support Branch and the Network
Support Branch respectively. Provides first line and infrastructure core IT support to the Surface Deployment and
Distribution Command (SDDC). Responsible for operating and maintaining the broad spectrum of IT capabilities
enabling DODIN-A connectivity to the desktop for SDDC users across the HQ. Supports SDDC senior leadership,
both in garrison and on travel, ensuring a robust primary, alternate, contingency, and emergency (PACE)
communications plan is in place ensuring reliable communications for the Army Service Component Command
(ASCC) Commanding General and all staff elements.
Qualifications:  SECRET security clearance. May use either civilian or military skills (or both).
Individuals must be in accordance with DoDI 8140, required for privileged access to the network.</t>
    </r>
  </si>
  <si>
    <r>
      <rPr>
        <b/>
        <sz val="11"/>
        <color rgb="FF000000"/>
        <rFont val="Calibri"/>
        <family val="2"/>
        <scheme val="minor"/>
      </rPr>
      <t>26-6286, Length 1 Year:</t>
    </r>
    <r>
      <rPr>
        <sz val="11"/>
        <color indexed="8"/>
        <rFont val="Calibri"/>
        <family val="2"/>
        <scheme val="minor"/>
      </rPr>
      <t xml:space="preserve">
Leads planning and execution of Defensive Cyber Operations to ensure the command maintains cyber resiliency and can operate effectively in a contested domain. Guide Cyber mission and Cyber effects efforts, providing objective cyber estimate to identify and assess cyber threats, combining operational planning data, intelligence analysis, and information technology security information.  Implement strategic and operational priorities for the ARTRANS Cyber Cell, enabling the Command to mature cyber response actions, priorities, and engagement at the DA, USTRANSCOM, ARCYBER, and AMC level.  Develops and maintains a deployable PACE communications plan for port operations, enabling uninterrupted command and control in degraded or contested environments.  Manage, implement, and publish cyber security-related guidance, to include task orders, OPORDs, FRAGOs, etc. Develop and implement a command incident response policy. Oversee command cybersecurity incident response actions, managing the team's priorities ensuring effective response and recovery, from event identification through closure.
Must have TS/SCI Clearance.</t>
    </r>
  </si>
  <si>
    <r>
      <rPr>
        <b/>
        <sz val="11"/>
        <color rgb="FF000000"/>
        <rFont val="Calibri"/>
        <family val="2"/>
        <scheme val="minor"/>
      </rPr>
      <t>26-6287, Length 1 year:</t>
    </r>
    <r>
      <rPr>
        <sz val="11"/>
        <color indexed="8"/>
        <rFont val="Calibri"/>
        <family val="2"/>
        <scheme val="minor"/>
      </rPr>
      <t xml:space="preserve">
Controls personnel access to and from highly restricted areas. Establishes the identity of all persons seeking access (including employees) by closely reviewing employee badges and other means of identification. Records visitor's name, address, place visited and issues passes/badges, arranging for escorts when required. Personnel and/or vehicles leaving the restricted areas will be checked for unauthorized items.
Patrols assigned post on foot or in vehicle. Detects and observes any unusual or abnormal condition, assesses the situation, and institutes emergency procedures by radio or telephone. Acts to prevent destruction/loss of property, protect people, or overcome and apprehend persons that precipitated the emergency.
Send the following documents to the PFI Coordinator for the position:
1. Professional Resume (All)
2. Military Bio (All)
3. Soldier Talent Profile (Army)
4. vMPF (Air Force)
PFI Coordinator: SFC Holly C. Tilley Email: holly.c.tilley.mil@mail.mil</t>
    </r>
  </si>
  <si>
    <r>
      <rPr>
        <b/>
        <sz val="11"/>
        <color rgb="FF000000"/>
        <rFont val="Calibri"/>
        <family val="2"/>
        <scheme val="minor"/>
      </rPr>
      <t>26-6293, Length 1 Year:</t>
    </r>
    <r>
      <rPr>
        <sz val="11"/>
        <color indexed="8"/>
        <rFont val="Calibri"/>
        <family val="2"/>
        <scheme val="minor"/>
      </rPr>
      <t xml:space="preserve">
Serves as the primary accountability officer and legal property custodian for TF RAPTR; administers the Command Supply Discipline Program (CSDP) through rigorous audit-readiness protocols, and policy oversight. Concurrently acting as the principal assistant to the Logistics OIC, assumes full operational control of the staff in their absence and provides strategic mentorship to subordinate logistics personnel. Drives the sustainment enterprise by authorizing Class I-IX forecasting, validating resource requirements, and synchronizing overarching movement planning. Devises load plans. Furthermore, serves as the primary liaison to the Directorate of Logistics (DOL) to secure event-level funding/resources and manages the administrative and operational scope of external civilian contractors performing critical Task Force asset upgrades.
Qualifications:  90A, 920A, 21R3, TS Clearance Eligibility</t>
    </r>
  </si>
  <si>
    <r>
      <rPr>
        <b/>
        <sz val="11"/>
        <color rgb="FF000000"/>
        <rFont val="Calibri"/>
        <family val="2"/>
        <scheme val="minor"/>
      </rPr>
      <t>26-6294, Length 1 Year:</t>
    </r>
    <r>
      <rPr>
        <sz val="11"/>
        <color indexed="8"/>
        <rFont val="Calibri"/>
        <family val="2"/>
        <scheme val="minor"/>
      </rPr>
      <t xml:space="preserve">
Serves as the Logistics Noncommissioned Officer in Charge (NCOIC) for TF RAPTR; acts as the Senior Enlisted Logistical Advisor to the Logistics OIC. Translates the OIC’s strategic vision into daily execution by directing troop-level logistics planning and physical resource allocation. Enforces Command Supply Discipline Program (CSDP) compliance by physically validating cyclic, annual, and sensitive item layouts across all subordinate elements and ensuring flawless sub-hand receipt management. Orchestrates the ground-level receipt, staging, and tactical distribution of vital Class I, III, V, and IX supplies. Supervises the physical loading of rolling stock and executes complex convoy and transit operations. Coordinates directly with the Directorate of Logistics (DOL) for daily motor pool and warehouse operations, and provides on-site supervision and security escort for civilian contractors integrating Task Force asset upgrades.
Qualifications:  92Y/2S0X1, TS Clearance Eligibility</t>
    </r>
  </si>
  <si>
    <r>
      <rPr>
        <b/>
        <sz val="11"/>
        <color rgb="FF000000"/>
        <rFont val="Calibri"/>
        <family val="2"/>
        <scheme val="minor"/>
      </rPr>
      <t>26-6295, Length 1 Year:</t>
    </r>
    <r>
      <rPr>
        <sz val="11"/>
        <color indexed="8"/>
        <rFont val="Calibri"/>
        <family val="2"/>
        <scheme val="minor"/>
      </rPr>
      <t xml:space="preserve">
The incumbent serves as a highly skilled professional and innovator in the contracting field, providing critical acquisition support for the unique and complex mission of DLA Energy Aerospace. This role demands advanced, existing contracting capabilities and a proven ability to train and mentor personnel, cultivating a proficient and well-rounded contracting workforce. The candidate must apply their extensive experience to introduce and execute efficient contracting strategies for the procurement of aerospace energy products and services. These critical commodities include rocket propellants, missile fuels, Aviator's breathing Oxygen, Nitrogen and other bulk industrial chemicals and gases supporting the Department of War, NASA, and other federal agencies.
In this capacity, the Contracting Lead will independently direct and manage highly complex procurements throughout the entire acquisition life-cycle, from pre-award to post-award and close-out. This encompasses executing comprehensive acquisition planning, performing in-depth market research, and preparing and issuing complex solicitations. Furthermore, the incumbent is responsible for evaluating proposals and independently negotiating sophisticated contract terms and prices prior to awarding contracts. Post-award duties require rigorous administration, including monitoring contractor performance, managing modifications, resolving complex disputes, and ensuring strict adherence to all regulatory and policy requirements.
Beyond managing intricate acquisitions, the Contracting Lead plays a pivotal role in elevating the capabilities of the broader organization. The incumbent will actively train, guide, and mentor contracting personnel on advanced procurement strategies, regulatory compliance, and negotiation tactics. By imparting their strong practical contracting knowledge, the Contracting Lead ensures the team is well-equipped to handle complex procurements and consistently meets the highest standards of federal acquisition excellence.
Qualifications:  Crucially, the incumbent must currently hold, or have recently held, a Contracting Officer's Warrant, demonstrating a proven track record of independently executing complex awards and legally binding the government. Security Requirements: Non-Sensitive or Non-Critical Sensitive.</t>
    </r>
  </si>
  <si>
    <t>26-6297</t>
  </si>
  <si>
    <t>DCSA - HCO</t>
  </si>
  <si>
    <t>Military Admin NCO</t>
  </si>
  <si>
    <t>26-6299</t>
  </si>
  <si>
    <t>E2:E3:E4:E5:E6:E7</t>
  </si>
  <si>
    <r>
      <rPr>
        <b/>
        <sz val="11"/>
        <color rgb="FF000000"/>
        <rFont val="Calibri"/>
        <family val="2"/>
        <scheme val="minor"/>
      </rPr>
      <t>26-6299, Length 1 year:</t>
    </r>
    <r>
      <rPr>
        <sz val="11"/>
        <color indexed="8"/>
        <rFont val="Calibri"/>
        <family val="2"/>
        <scheme val="minor"/>
      </rPr>
      <t xml:space="preserve">
Assist security team with various physical security patrols on Crane base.
APPLICANTS
Send the following documents to the PFI Coordinator for the position:
Professional Resume (All)
Military Bio (All)
Soldier Talent Profile (Army)
vMPF (Air Force)
PFI Coordinator: SFC Holly C. Tilley Email: holly.c.tilley.mil@mail.mil
Qualifications:  Applicants must have no permanent profiles and be eligible to carry a weapon in the performance of their duties.</t>
    </r>
  </si>
  <si>
    <r>
      <rPr>
        <b/>
        <sz val="11"/>
        <color rgb="FF000000"/>
        <rFont val="Calibri"/>
        <family val="2"/>
        <scheme val="minor"/>
      </rPr>
      <t>26-6297, Length 1 Year:</t>
    </r>
    <r>
      <rPr>
        <sz val="11"/>
        <color indexed="8"/>
        <rFont val="Calibri"/>
        <family val="2"/>
        <scheme val="minor"/>
      </rPr>
      <t xml:space="preserve">
Applicants must email the following documents to leanne.felvus-webb.mil@mail.mil for consideration
Professional Resume
Military Bio
Last three evaluations
1. Support the Military Integration Office of the Defense Counterintelligence and Security Agency (DCSA) as it combines both active, national guard, and reserve military personnel into one consolidated effort.
2. Track, promote and coordinate multiple mission surges which can lead to an uptick of activating 100 plus reservists.
3. Coordinate, prioritize, align, and oversee administration, operations and production support for all Service members.
4. Foster and manage operational and support relationships with outside commands.
5. Enable DCSA sustainment of Intelligence, Security, Counterintelligence, Training, and Support missions using active and reserve military talent. 
6. Review incoming directives, policies, and instructions, advising the Chief on those affecting overall organizations functions. 
7. Must be familiar with current service regulations.
8. Researches and analyzes data to be used in the preparation of various recurring and one-time reports. 
Civilian experience will be considered for eligibility.  PCS is authorized.
Administrative mission - personnel management, compose memos, correspondence, in-process/out-process and on-boarding/off-boarding management and tracking, record keeping, manage awards and decorations, perform evaluation review and submission, SOP development and improvement, manage distribution lists, monitor task management, facilitate staff actions, regulate and improve workflows, scrutinize financial and other transactions, advise senior leaders.
</t>
    </r>
    <r>
      <rPr>
        <b/>
        <sz val="11"/>
        <color rgb="FF000000"/>
        <rFont val="Calibri"/>
        <family val="2"/>
        <scheme val="minor"/>
      </rPr>
      <t>Qualifications</t>
    </r>
    <r>
      <rPr>
        <sz val="11"/>
        <color indexed="8"/>
        <rFont val="Calibri"/>
        <family val="2"/>
        <scheme val="minor"/>
      </rPr>
      <t>:  Familiarity with the following Army specific systems - IPPS-A (preferred HR Pro and R3 access), EES, iPERMS
Air Force specific systems - Leave Web, MyFSS
DOD systems - DTS, CATMS
MUST be a high-speed multi-tasker, posses ingenuity and skills to adapt quickly to OPTEMPO environment
TS clearance eligibility required.</t>
    </r>
  </si>
  <si>
    <t>26-6307</t>
  </si>
  <si>
    <t>Doctrine Developer</t>
  </si>
  <si>
    <t>26-6308</t>
  </si>
  <si>
    <t>USTRANSCOM</t>
  </si>
  <si>
    <t>Religious Affairs NCO</t>
  </si>
  <si>
    <t>26-6309</t>
  </si>
  <si>
    <t>Executive Assistant NCO</t>
  </si>
  <si>
    <t>Fort Belvoir</t>
  </si>
  <si>
    <t>26-6313</t>
  </si>
  <si>
    <t>Combat Medic Specialist</t>
  </si>
  <si>
    <t>Camp Darby</t>
  </si>
  <si>
    <t>Italy</t>
  </si>
  <si>
    <t>26-6316</t>
  </si>
  <si>
    <t>DFAS-IND-ZHS-HR IISD</t>
  </si>
  <si>
    <t>Oracle APEX Developer</t>
  </si>
  <si>
    <t>E6:E7:E8:E9:O1:O2:O3:W1:W2:W3</t>
  </si>
  <si>
    <r>
      <rPr>
        <b/>
        <sz val="11"/>
        <color rgb="FF000000"/>
        <rFont val="Calibri"/>
        <family val="2"/>
        <scheme val="minor"/>
      </rPr>
      <t>26-6308, Length 1 Year:</t>
    </r>
    <r>
      <rPr>
        <sz val="11"/>
        <color indexed="8"/>
        <rFont val="Calibri"/>
        <family val="2"/>
        <scheme val="minor"/>
      </rPr>
      <t xml:space="preserve">
Serves as the Army Transportation Command (ARTRANS) Chaplain Assistant supporting the ARTRANS Chaplain in providing extensive ministerial and morale support to all ARTRANS units. Assists chaplain in conducting deployment/redeployment worship services, sustainment, religious of units rites, and provide Soldiers pastoral deploying care to or all returning Military from Personnel overseas (Army, contingency Navy Air Force and members Marines), of and denominational Defense groups Department regardless Civilian of Employees, Command irrespective Boundaries, of provide denominational pastoral or visitation religious of personnel affiliation, in provide the work place, denominational recreational ministry to areas, and with places of detention and medical facilities. Manages religious support logistics, equipment, and supplies. This position requires a high degree of independence, tactical proficiency, and staff integration.</t>
    </r>
  </si>
  <si>
    <r>
      <rPr>
        <b/>
        <sz val="11"/>
        <color rgb="FF000000"/>
        <rFont val="Calibri"/>
        <family val="2"/>
        <scheme val="minor"/>
      </rPr>
      <t>26-6313, Length 1 year:</t>
    </r>
    <r>
      <rPr>
        <sz val="11"/>
        <color indexed="8"/>
        <rFont val="Calibri"/>
        <family val="2"/>
        <scheme val="minor"/>
      </rPr>
      <t xml:space="preserve">
As a combat medic specialist for the 839th Transportation Battalion in Livorno, Italy, provide immediate treatment and acute care for service members while coordinating higher-level medical services both in garrison and during port operations. Serve as the unit’s first-line medical specialist, handling daily sick calls, managing minor injuries and illnesses, and expediting access to specialty care by facilitating referrals and authorizations through ISOS, reducing wait times. During port operations, act as the first-line medical specialist and emergency contact, providing stabilization and support in austere environments where civilian medical assistance may be delayed. Maintain a stock of essential non-scheduled pharmaceuticals and medical equipment, facilitate coordination of refills of chronic medications with the Military Treatment Facility, and monitor prescribed medications to ensure compliance with military standards. Conduct and coordinate health assessments, immunizations, and manage medical readiness documentation, including records review for Periodic Health Assessments, and assistance with profiles and waivers. Assist with updating medical records in MEDPROS and Genesis, ensuring accurate documentation and continuity of care. Collaborate with mental health professionals, identifying behavioral health issues, facilitating referrals, and supporting scheduling of virtual appointments to ensure comprehensive healthcare support for service members.
</t>
    </r>
    <r>
      <rPr>
        <b/>
        <sz val="11"/>
        <color rgb="FF000000"/>
        <rFont val="Calibri"/>
        <family val="2"/>
        <scheme val="minor"/>
      </rPr>
      <t>Qualifications</t>
    </r>
    <r>
      <rPr>
        <sz val="11"/>
        <color indexed="8"/>
        <rFont val="Calibri"/>
        <family val="2"/>
        <scheme val="minor"/>
      </rPr>
      <t>:  Must have knowledge of general patient treatment, limited primary care, assisting with outpatient and inpatient care, dispensing medications, and managing daily sick call. Familiarity with soldier medical readiness programs to include MEDPROS and MHS Genesis.</t>
    </r>
  </si>
  <si>
    <r>
      <rPr>
        <b/>
        <sz val="11"/>
        <color rgb="FF000000"/>
        <rFont val="Calibri"/>
        <family val="2"/>
        <scheme val="minor"/>
      </rPr>
      <t>26-6316, Length 1 Year:</t>
    </r>
    <r>
      <rPr>
        <sz val="11"/>
        <color indexed="8"/>
        <rFont val="Calibri"/>
        <family val="2"/>
        <scheme val="minor"/>
      </rPr>
      <t xml:space="preserve">
We are seeking a skilled Oracle APEX Developer to design, develop, and maintain robust, scalable, and secure web applications . In this role, you will leverage low-code methodologies alongside heavy PL/SQL backend programming to deliver highly responsive user interfaces and streamline complex business workflows.
1 Design and build dynamic web applications using Oracle APEX (versions 18.2 through 21+), utilizing Universal Themes and responsive templates. 
2 Write and optimize complex SQL and PL/SQL code, including stored procedures, packages, functions, and database triggers. 
3 Integrate and manipulate web content dynamically using JavaScript, jQuery, AJAX, CSS, and HTML5 to elevate the user experience.
4 Analyze slow-running queries and perform database tuning to ensure optimal system speed and efficiency.
Initial tour length will be 365 days with option to be extended based upon performance.  Total project is expected to take two to three years.
</t>
    </r>
    <r>
      <rPr>
        <b/>
        <sz val="11"/>
        <color rgb="FF000000"/>
        <rFont val="Calibri"/>
        <family val="2"/>
        <scheme val="minor"/>
      </rPr>
      <t>Qualifications</t>
    </r>
    <r>
      <rPr>
        <sz val="11"/>
        <color indexed="8"/>
        <rFont val="Calibri"/>
        <family val="2"/>
        <scheme val="minor"/>
      </rPr>
      <t>:  
Education: Bachelor’s degree in computer science, Information Technology, or a related field.
Experience: 3+ years (Mid) or 8+ years (Senior) of hands-on software development experience specializing in the Oracle ecosystem.
Core Technical Skills:
Strong proficiency in Oracle Database (11g/12c/19c/21c) and SQL/PL/SQL development.
Proven experience deploying production-ready apps in Oracle APEX.
Familiarity with web technologies (HTML, CSS, JavaScript).
Preferred Skills: Oracle APEX</t>
    </r>
  </si>
  <si>
    <r>
      <rPr>
        <b/>
        <sz val="11"/>
        <color rgb="FF000000"/>
        <rFont val="Calibri"/>
        <family val="2"/>
        <scheme val="minor"/>
      </rPr>
      <t>26-6307, Length 185 days:</t>
    </r>
    <r>
      <rPr>
        <sz val="11"/>
        <color indexed="8"/>
        <rFont val="Calibri"/>
        <family val="2"/>
        <scheme val="minor"/>
      </rPr>
      <t xml:space="preserve">
Serves as a doctrine writer, analyst and developer in ARTRANS G5 responsible for the advancement of new and updated/revised Joint/Army doctrine for ARTRANS support to the US Army and Joint Forces as the Army Service Component Command to USTRANSCOM.  Most current publications do not reflect ARTRANS' new name nor reflect its newly revised operating concept and responsibilities to the Department of War and Department of the Army under the Army’s Transformation in Concept (TiC) Executive Order (EXORD).
</t>
    </r>
    <r>
      <rPr>
        <b/>
        <sz val="11"/>
        <color rgb="FF000000"/>
        <rFont val="Calibri"/>
        <family val="2"/>
        <scheme val="minor"/>
      </rPr>
      <t>Qualifications</t>
    </r>
    <r>
      <rPr>
        <sz val="11"/>
        <color indexed="8"/>
        <rFont val="Calibri"/>
        <family val="2"/>
        <scheme val="minor"/>
      </rPr>
      <t>:  Command and General Staff graduate preferred.</t>
    </r>
  </si>
  <si>
    <r>
      <rPr>
        <b/>
        <sz val="11"/>
        <color rgb="FF000000"/>
        <rFont val="Calibri"/>
        <family val="2"/>
        <scheme val="minor"/>
      </rPr>
      <t>26-6309, Length 1 Year:</t>
    </r>
    <r>
      <rPr>
        <sz val="11"/>
        <color indexed="8"/>
        <rFont val="Calibri"/>
        <family val="2"/>
        <scheme val="minor"/>
      </rPr>
      <t xml:space="preserve">
Responsible for supporting the Director of Supplier Operations. Provides administrative support and performs numerous duties, including scheduling, writing correspondence, emailing, handling visitors, routing callers, and answering questions and requests. Plans and organizes office operations to include publications and forms administration and office administrative procedures. Establishes mail delivery routes and schemes and arranges for pickup of distribution by messengers. Serves as custodian of classified documents. Signs receipts for, logs, inventories, files, and secures classified documents. Prepares documents for destruction or other disposition. Ensures proper accountability of documents based upon degree of classification. Additional duties as prescribed by the principal executives to include driver.
</t>
    </r>
    <r>
      <rPr>
        <b/>
        <sz val="11"/>
        <color rgb="FF000000"/>
        <rFont val="Calibri"/>
        <family val="2"/>
        <scheme val="minor"/>
      </rPr>
      <t>Qualifications</t>
    </r>
    <r>
      <rPr>
        <sz val="11"/>
        <color indexed="8"/>
        <rFont val="Calibri"/>
        <family val="2"/>
        <scheme val="minor"/>
      </rPr>
      <t>:  Candidate must be proficient in MS Office products. Service Branches considered: Army or Air Force only.
Security Clearance: Secret</t>
    </r>
  </si>
  <si>
    <t>DCSA - CFO</t>
  </si>
  <si>
    <t>26-6191</t>
  </si>
  <si>
    <t xml:space="preserve">DLA Energy – HQ </t>
  </si>
  <si>
    <t>26-6318</t>
  </si>
  <si>
    <t>Rotor and Transmission</t>
  </si>
  <si>
    <t>26-6319</t>
  </si>
  <si>
    <t>A/C PWR PLANT RPR SUPV</t>
  </si>
  <si>
    <t>26-6326</t>
  </si>
  <si>
    <t>Operations Research Analyst</t>
  </si>
  <si>
    <r>
      <rPr>
        <b/>
        <sz val="11"/>
        <color rgb="FF000000"/>
        <rFont val="Calibri"/>
        <family val="2"/>
        <scheme val="minor"/>
      </rPr>
      <t>26-6318, Length 1 year:</t>
    </r>
    <r>
      <rPr>
        <sz val="11"/>
        <color indexed="8"/>
        <rFont val="Calibri"/>
        <family val="2"/>
        <scheme val="minor"/>
      </rPr>
      <t xml:space="preserve">
Serve as an Aircraft Powertrain Repairer (15D) on AH-64D Attack Helicopters for the United States Army Flight
Training Detachment (USAFTD) - Peace Vanguard. This is a foreign military sales (FMS) program supporting the country of Singapore in Marana, AZ with 57 US Soldiers, 56 Republic of Singapore Air Force (RSAF) Airmen, and six RSAF AH-64D Helicopters assigned. Inspect and perform maintenance on aircraft powertrain systems—remove, install, disassemble, repair, adjust, and balance components such as transmissions, gear boxes, drive shafts, bearings, etc. Assist other 15 series MOSs with their aviation maintenance tasks as needed. Expect to cross train as a 15R (AH-64D Attack Helicopter Repairer) and train to perform FARP ops such as re-arm and re-fuel. Position is for 1-year with an opportunity for extension for an additional year.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</si>
  <si>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26-6319, Length 1 Year:</t>
    </r>
    <r>
      <rPr>
        <sz val="11"/>
        <color indexed="8"/>
        <rFont val="Calibri"/>
        <family val="2"/>
        <scheme val="minor"/>
      </rPr>
      <t xml:space="preserve">
Serves as a 15K Aircraft Components Repair Supervisor in a Foreign Military Sales (FMS) unit, responsible for the
maintenance, repair, and service of Singapore’s six AH-64D Apache helicopters. Performs and oversees troubleshooting, inspection, and repair of aircraft components including powertrain, powerplant, and sheet metal systems. Ensures all maintenance actions comply with technical manuals, safety standards, and international agreements. Coordinates with Singaporean counterparts and U.S. Army personnel to support operational readiness and mission requirements. Oversees a squad sized element.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</si>
  <si>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25-6637, Length 1 Year:</t>
    </r>
    <r>
      <rPr>
        <sz val="11"/>
        <color indexed="8"/>
        <rFont val="Calibri"/>
        <family val="2"/>
        <scheme val="minor"/>
      </rPr>
      <t xml:space="preserve">
Provide Strategic and operational energy logistics sustainment of steady state and contingency operations in the Western Hemisphere (Continental United States (CONUS), Alaska, Canada, Central and South Americas and the Caribbean Sea).  Includes support of strategic to operational energy logistics sustainment planning, analysis, exercises and execution of Homeland Defense (HD) and DoD Support to Civil Authorities (DSCA) operations for Combatant Commands (CCMDs), Federal/State Agencies (Interagency) and International Allies.  Includes providing timely, on-specification fuels and energy sustainment to DoD and Non-DoD customers within the DLA Energy Americas region (Western Hemisphere), by executing: supplier, customer, and quality operations functions. Energy sustainment includes:  bulk fuel (aviation), bunkers (marine), direct delivery fuels (i.e. gasoline &amp; diesel fuels), into-plane (aviation), missile/cryogenic, lube oil and coal. Bulk fuel storage and distribution support includes contract administration coordination and inventory accountability of DLA owned products (Capitalized Products). Provide essential, timely and professional Command level Budget, Program Analyst and administrative support for the 50 civilian and military personnel of DLA Energy Americas West enabling them to accomplish their core functions of providing critical energy support to Department of Defense and Whole of Government in the Western Hemisphere for Homeland Defense and Disaster Response. Provide Americas Command Group, Staff and Americas Regional Commands support for administrative and internal operations, as needed.  Manage all civilian coordination for staffing and submission of awards (Individual and Team Awards) and administrative actions as directed by Americas West Command Group (Commander and Deputy).  Manage the issue and recovery of building employee and visitor badges required for access to DLA Energy Americas West Building.  Maintain adequate administrative supplies in support of Americas West Command Group.  Assist the Americas West region in the coordination, staffing and responses for internal and external taskers and request for information.
</t>
    </r>
    <r>
      <rPr>
        <b/>
        <sz val="11"/>
        <color rgb="FF000000"/>
        <rFont val="Calibri"/>
        <family val="2"/>
        <scheme val="minor"/>
      </rPr>
      <t>Qualifications</t>
    </r>
    <r>
      <rPr>
        <sz val="11"/>
        <color indexed="8"/>
        <rFont val="Calibri"/>
        <family val="2"/>
        <scheme val="minor"/>
      </rPr>
      <t>:  Applicants must submit the following documents in their application to be considered for the position; Enlisted Record Brief, Official Military Photo, Last three Military Evaluations, Physical Fitness Test, and Military Biography.</t>
    </r>
  </si>
  <si>
    <r>
      <rPr>
        <b/>
        <sz val="11"/>
        <color rgb="FF000000"/>
        <rFont val="Calibri"/>
        <family val="2"/>
        <scheme val="minor"/>
      </rPr>
      <t>26-6191, Length 1 Year:</t>
    </r>
    <r>
      <rPr>
        <sz val="11"/>
        <color indexed="8"/>
        <rFont val="Calibri"/>
        <family val="2"/>
        <scheme val="minor"/>
      </rPr>
      <t xml:space="preserve">
Responsible for supporting the DLA Energy commander and/or deputy commander. Provides administrative support and performs numerous duties, including scheduling,writing correspondence, emailing, handling visitors, routing callers, and answering questions and requests. Plans and organizes office operations to include publications and forms administration and office administrative procedures. Establishes mail delivery routes and schemes and arranges for pickup of distribution by messengers. Serves as custodian of classified documents. Signs receipts for, logs, inventories, files, and secures classified documents. Prepares documents for destruction or other disposition. Ensures proper accountability of documents based upon degree of classification. Additional duties as prescribed by the principal executives to include driver.
</t>
    </r>
    <r>
      <rPr>
        <b/>
        <sz val="11"/>
        <color rgb="FF000000"/>
        <rFont val="Calibri"/>
        <family val="2"/>
        <scheme val="minor"/>
      </rPr>
      <t>Qualifications</t>
    </r>
    <r>
      <rPr>
        <sz val="11"/>
        <color indexed="8"/>
        <rFont val="Calibri"/>
        <family val="2"/>
        <scheme val="minor"/>
      </rPr>
      <t>:  Secret Clearance required, Highly desires some executive secretary and protocol experience, however not required.</t>
    </r>
  </si>
  <si>
    <t>26-6328</t>
  </si>
  <si>
    <t>Chief, Customer Operations</t>
  </si>
  <si>
    <t>Guam</t>
  </si>
  <si>
    <t>US Territories</t>
  </si>
  <si>
    <r>
      <rPr>
        <b/>
        <sz val="11"/>
        <color rgb="FF000000"/>
        <rFont val="Calibri"/>
        <family val="2"/>
        <scheme val="minor"/>
      </rPr>
      <t>26-6328, Length 400 days:</t>
    </r>
    <r>
      <rPr>
        <sz val="11"/>
        <color indexed="8"/>
        <rFont val="Calibri"/>
        <family val="2"/>
        <scheme val="minor"/>
      </rPr>
      <t xml:space="preserve">
Primary Mission: Serve as the DLA interface for executing integrated material management, distribution operations, and demand planning of bulk petroleum products and energy services for U.S. forces across 22 nations in the Indo-Pacific South-West region.
Oversees customer service and support operations for multiple civilian and military agencies, including USINDOPACOM, service component commands, and Joint Task Forces (JTFs). Assesses and reviews supply chain fuels models to drive accurate demand planning and ensure seamless customer order fulfillment. Coordinates closely with supply planners and commercial vendors to support bulk fuel requirements for land, air, and sea operations, intervening to resolve complex customer issues across 28 Posts, Camps and Stations (PC&amp;S) locations in 10 countries.
Develops and integrates critical Class III bulk supply chain plans and facility capability models (Fuel Models) to support USINDOPACOM's strategic logistics requirements. Evaluates, orders, and monitors the resupply of eight (8) Defense Fuel Support Points (DFSPs) to assure maintenance of 350 million gallons of physical inventory in accordance with the DLA Energy Inventory Management Plan (IMP). Assures bulk fuel distribution operations successfully support recurring exercises (e.g., Cobra Gold, Valiant Shield, Cope North, Talisman Saber, Balikatan, Pacific Partnership).
Leads the CRM Cell/Support Team in assessing petroleum distribution capabilities and assuring product integrity for nearly 55 contractor-operated into-plane and bunker facilities. Directs team workload, coaches personnel, assesses team strengths, and resolves informal complaints. Intercedes with supervisors on performance management, promotions, and peer reviews for GS-12 base-level staff.
Assesses and integrates key civil and commercial capabilities (International Airports, Port Authorities, Refineries, and Transportation Providers) with military service and civil defense capabilities. 
Ensures all manual and system processes comply with internal controls, laws, and policies. Develops internal control test plans and implements corrective action plans to resolve audit deficiencies associated with fuel inventory and distribution tracking.
</t>
    </r>
    <r>
      <rPr>
        <b/>
        <sz val="11"/>
        <color rgb="FF000000"/>
        <rFont val="Calibri"/>
        <family val="2"/>
        <scheme val="minor"/>
      </rPr>
      <t>Qualifications</t>
    </r>
    <r>
      <rPr>
        <sz val="11"/>
        <color indexed="8"/>
        <rFont val="Calibri"/>
        <family val="2"/>
        <scheme val="minor"/>
      </rPr>
      <t>:  Field Grade Officers (O-3 to O-4) USA: 90A/92F USN: 3100/ USAF: 21R/USMC: 0402
 Secret Clearance required.
 Official passport to facilitate TDY in USINDOPACOM AOR required.  
TDY enroute is desired for orientation and indoctrination, consisting of three (3) days at DLA Energy Headquarters (Fort Belvoir, VA) and two (2) days at DLA Energy Indo-Pacific (Pearl Harbor, HI), with travel, per diem, and a rental car fully authorized.</t>
    </r>
  </si>
  <si>
    <t>26-6332</t>
  </si>
  <si>
    <t>Structural Engineer</t>
  </si>
  <si>
    <t>St Paul</t>
  </si>
  <si>
    <t>26-6333</t>
  </si>
  <si>
    <t>DCSA - SPO</t>
  </si>
  <si>
    <t>Operations Center Watch Officer</t>
  </si>
  <si>
    <t>E6:E7:E8:E9:O1:O2:O3</t>
  </si>
  <si>
    <t>26-6334</t>
  </si>
  <si>
    <t>DCSA - OCCA</t>
  </si>
  <si>
    <t>Senior Executive Speechwriter</t>
  </si>
  <si>
    <t>26-6335</t>
  </si>
  <si>
    <t>DISA - J411</t>
  </si>
  <si>
    <t>Logistics Inventory Specialist</t>
  </si>
  <si>
    <r>
      <rPr>
        <b/>
        <sz val="11"/>
        <color rgb="FF000000"/>
        <rFont val="Calibri"/>
        <family val="2"/>
        <scheme val="minor"/>
      </rPr>
      <t>26-6333, Length 1 year:</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Provide operations, planning and agency wide support to maintain 24/7 (watch will be manned 14/7) global situational awareness of threats or potential threats to DCSA equities. Coordinate and communicate the accurate reporting of personnel and facilities when required. 
Collaborate with the Naval Criminal Investigative Service (NCIS) Multiple Threat Alert Center (MTAC) stakeholder, liaison officers, law enforcement, intelligence community, federal agencies, military organizations, and DCSA stakeholders to maintain a common operating picture that enhances situational awareness of hazards and threats impacting DCSA areas of operation. 
Receive reports from across the agency based on the Director’s Critical Information Requirements (DCIR); reviews, analyzes, and forwards to senior leaders and those offices with response requirements based on the nature and criticality of the event. 
Initiate timely and accurate Mass Warning and Notification (MWN) System alert messages to impacted personnel and facilities using the MWN system of record. 
Receive and processes DCSA personnel accountability reports in response to an order to account during and/or after emergency situations impacting DCSA areas of operations. 
Perform duties in the full range of team in processing reports, support operational responses, and all other needed facets of accomplishing the work of the unit.
Civilian experience will be considered for this position.
PCS is authorized.
Qualifications:  TS/SCI clearance is required.
Experience working in an Operations Center, Fusion Cell, or similar work center. 
Experience providing timely and relevant all hazard/threat advisories and warnings to include natural disasters, severe weather, criminal, cyber, and terrorism events.</t>
    </r>
  </si>
  <si>
    <r>
      <rPr>
        <b/>
        <sz val="11"/>
        <color rgb="FF000000"/>
        <rFont val="Calibri"/>
        <family val="2"/>
        <scheme val="minor"/>
      </rPr>
      <t>26-6326, Length 1 Year:</t>
    </r>
    <r>
      <rPr>
        <sz val="11"/>
        <color indexed="8"/>
        <rFont val="Calibri"/>
        <family val="2"/>
        <scheme val="minor"/>
      </rPr>
      <t xml:space="preserve">
This position serves as an operations research analyst (ORSA) within the Working Capital Fund Costing, Pricing and Analytics Branch of DCSA's Office of the Chief Financial Officer. As part of a team, this ORSA will apply a comprehensive understanding of scientific and analytical methods to advanced decision-making and problem-solving within the Agency. This will be accomplished through the use of computer-based mathematical and financial models, and decision-making tools, while employing analytic techniques to improve mission efficiency and cost effectiveness within the Agency. This work will focus on optimizing operational and financial processes and procedures by breaking down complex problems into smaller components, and solving them using mathematical analyses. These analyses will consist of short-term and long-term challenges and studies that directly impact the MILDEPs at both the working level and the SES/GO level. These impacts include improved operational and financial processes and policy and other decisions founded on the recommendations provided to SES/GO levels based on employment of operations research techniques and model outputs. Daily operations include serving as a subject matter expert in the field of operations research conducting analyses that support the costing and pricing of personnel security products and services. This position will establish a connection within the Department of Defense between DCSA and the Army/AirForce providing an officer with the opportunity to employ operations research expertise and personnel security mission experience within an intelligence agency that will have enduring and resounding impacts on all of the MILDEPs. DCSA welcomes the opportunity for a qualified candidate to become part of the DCSA team, bridging a gap, resulting in a symbiotic relationship that inspires collaboration, innovation, and ultimately mutual benefit between Army/AirForce and DCSA. Civilian experience will be considered for the position. Other duty locations will be considered on a case-by-case basis. 
Qualifications:
a) Knowledge and abilities for modeling and simulation
b) A requisite capability in mathematics
c) Expert level skills in Microsoft excel
Secret Clearance required for position</t>
    </r>
  </si>
  <si>
    <r>
      <rPr>
        <b/>
        <sz val="11"/>
        <color rgb="FF000000"/>
        <rFont val="Calibri"/>
        <family val="2"/>
        <scheme val="minor"/>
      </rPr>
      <t>26-6332, Length 1 Year:</t>
    </r>
    <r>
      <rPr>
        <sz val="11"/>
        <color indexed="8"/>
        <rFont val="Calibri"/>
        <family val="2"/>
        <scheme val="minor"/>
      </rPr>
      <t xml:space="preserve">
Serves as a Structural Engineer responsible for investigation, design and management of structural engineering products. As senior specialist, performs professional engineering work with primary responsibility for planning, coordinating, preparing, and reviewing structural engineering, design, and technical specifications in support of District, Regional and National projects of the following type: (1) flood control projects with features such as drop structures, spillways and outlet works, floodwalls, levees, interior drainage systems, sanitary sewer modifications, gatewells, pumping stations, and highway and railroad relocations and bridge modifications; (2) navigation projects such as channel and harbor dredging, piers, breakwaters, revetments, channel rectification, and bank protection; (3) river and harbor projects such as locks and dams and wharves; (4) recreation projects such as roadways, parking areas, water and sanitary systems, area lighting, and small boat harbors at facilities on river and reservoir sites; (5) environmental preservation and restoration projects; and (6) military projects and special assignments from other Districts and other Government agencies. Incumbent resolves complicated engineering problems and makes decisions on the design, analysis and evaluation of project features. Coordinates these activities with other elements of the organization within the district, with other districts and with higher authority. Also coordinates with representatives of various local governmental and private interests affected by or interested in the project. Works under the direction of the Section Chief. USACE or Civil Works experience is a plus.
To apply for this position, please email your resume, military bio, soldier talent profile, and three evaluations to SFC Tabitha Ruckman at tabitha.n.ruckman.mil@mail.mil.</t>
    </r>
  </si>
  <si>
    <r>
      <rPr>
        <b/>
        <sz val="11"/>
        <color rgb="FF000000"/>
        <rFont val="Calibri"/>
        <family val="2"/>
        <scheme val="minor"/>
      </rPr>
      <t>26-6355, Length 1 Year;</t>
    </r>
    <r>
      <rPr>
        <sz val="11"/>
        <color indexed="8"/>
        <rFont val="Calibri"/>
        <family val="2"/>
        <scheme val="minor"/>
      </rPr>
      <t xml:space="preserve">
Responsible for receiving, inspecting, and documenting all incoming bulk shipments of devices.  Responsible to formally report any discrepancies between shipping manifests and the physically received items.
Maintain an accurate, real-time inventory of all DMCC assets under J4's control.
Packaging and shipping fully kitted and provisioned devices end-users at both CONUS and OCONUS locations.
</t>
    </r>
    <r>
      <rPr>
        <b/>
        <sz val="11"/>
        <color rgb="FF000000"/>
        <rFont val="Calibri"/>
        <family val="2"/>
        <scheme val="minor"/>
      </rPr>
      <t>Qualifications</t>
    </r>
    <r>
      <rPr>
        <sz val="11"/>
        <color indexed="8"/>
        <rFont val="Calibri"/>
        <family val="2"/>
        <scheme val="minor"/>
      </rPr>
      <t>:  Security Clearance Level- Secret</t>
    </r>
  </si>
  <si>
    <t>26-6336</t>
  </si>
  <si>
    <t>CECOM</t>
  </si>
  <si>
    <t>HHD(P) HR NCO</t>
  </si>
  <si>
    <t>Aberdeen Proving Ground</t>
  </si>
  <si>
    <t>26-6337</t>
  </si>
  <si>
    <t>Legislative Research NCO</t>
  </si>
  <si>
    <t>26-6338</t>
  </si>
  <si>
    <t>EEO Attorney/Advisor</t>
  </si>
  <si>
    <t>26-6339</t>
  </si>
  <si>
    <t>Alternative Dispute Resolution Officer</t>
  </si>
  <si>
    <t>26-6340</t>
  </si>
  <si>
    <t>DLA - MCAS</t>
  </si>
  <si>
    <t>Operations Officer</t>
  </si>
  <si>
    <t>O3:O4:W2:W3</t>
  </si>
  <si>
    <t>Cherry Point</t>
  </si>
  <si>
    <t>NC</t>
  </si>
  <si>
    <t>26-6343</t>
  </si>
  <si>
    <t>INST PILOT/Aviation Safety Officer</t>
  </si>
  <si>
    <r>
      <rPr>
        <b/>
        <sz val="11"/>
        <color rgb="FF000000"/>
        <rFont val="Calibri"/>
        <family val="2"/>
        <scheme val="minor"/>
      </rPr>
      <t>26-6336, Length 1 Year:</t>
    </r>
    <r>
      <rPr>
        <sz val="11"/>
        <color indexed="8"/>
        <rFont val="Calibri"/>
        <family val="2"/>
        <scheme val="minor"/>
      </rPr>
      <t xml:space="preserve">
Applicants must email the following documents to leanne.felvus-webb.mil@mail.mil for consideration
Professional Resume
Military Bio
Last three evaluations 
Functions as the HHD(P) HR NCO. Responsible for preparing, managing, and reporting personnel accounting. Prepares and processes recommendations for awards and decorations and arranges for awards ceremony. Prepares, updates, and coordinates requests for evaluations, to include responding to evaluation inquiries. Prepares and monitors requests for promotions and arranges for promotion ceremony, to include promotion declinations, reconsideration for promotions, and arrange for reduction and removal boards for Soldiers on local promotion standing lists. Prepares and monitors requests for transfers, and discharges. Prepares and monitors requests for identification cards and tags, leaves, and passes, line of duty determination, MILPER data and information management, orders for temporary duty and travel, personnel processing, personnel security clearances, training and reassignment, retention (Include Q-TIP requirements), military and special pay programs, transition processing, and unit administration. Types military and non-military correspondence in draft and final copy. Responsible for monitoring and managing Soldier medical readiness to include tracking PHAs, dental readiness, immunization compliance, medical profiles, and coordination with medical treatment facilities for appointments and medical clearances. Prepares and maintains officer and enlisted personnel records. Assist in submission of personnel for separation and retirement PARS. Posts changes to Army regulations and other publications. Executes and monitors automated interface with other automated systems. Monitors status of unresolved errors and initiates required corrective action. Works for the    HHD(P) Commander and with the CECOM G1 MPO.
Qualifications:  Soldier must have all IPPS-A HR-PRO training requirements complete.</t>
    </r>
  </si>
  <si>
    <r>
      <rPr>
        <b/>
        <sz val="11"/>
        <color rgb="FF000000"/>
        <rFont val="Calibri"/>
        <family val="2"/>
        <scheme val="minor"/>
      </rPr>
      <t>26-6337, Length 1 year:</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service provider of personnel background investigations for the Federal Government with the mission of ensuring a trusted federal, industrial and affiliated workforce. The incumbent will serve in the Office of Communications and Congressional Affairs (OCCA) as a Legislative Research NCO providing critical surge and steady-state support to the Congressional Affairs Division. Incumbent will serve as a vital link between DCSA and Congress, executing legislative analysis, preparing senior leaders for congressional engagements, and drafting high-priority correspondence to support the DCSA mission. 
Key Responsibilities and Duties
Congressional Preparation and Biographies: Incumbent will maintain and update DCSA information and other standardized briefing materials for educating and responding to Congress. Prepare biographies of Members of Congress and DCSA senior leadership for engagements, including oversight hearings. 
Legislative Tracking and Analysis: Incumbent will track congressional engagements and maintain cognizant knowledge of congressional efforts affecting or of interest to DCSA. Identify, track, and analyze federal legislation containing DCSA equities and oversight.  Inform congressional liaisons, OCCA leadership, and other DCSA stakeholders of the results of the legislative review and analysis.
Congressional Hearing Support: Incumbent will attend congressional hearings as needed, and provide summary of hearing to OCCA leadership, and/or DCSA leadership as required. Support the preparation of DCSA and DoW senior leaders to testify in congressional hearings. 
Official Information and Correspondence Development: Incumbent will prepare correspondence, reports, information papers, fact sheets, and letters to Members of Congress or Congressional committees. Plan, prepare, and execute briefings/presentations as required.
Information Management: Incumbent will manage records of all congressional outreach activities, briefings, and official agency responses in compliance with records management protocols. 
Inquiries Support: Incumbent will assist congressional liaisons in their duties and the coordination with DCSA organizations to generate official responses to congressional inquiries submitted to the agency. 
Equivalent civilian experience will be considered for this position. PCS is authorized.
Qualifications:  Secret Clearance required for position. TS/SCI clearance preferred for this position. Eligibility for upgrade to TS/SCI required.</t>
    </r>
  </si>
  <si>
    <r>
      <rPr>
        <b/>
        <sz val="11"/>
        <color rgb="FF000000"/>
        <rFont val="Calibri"/>
        <family val="2"/>
        <scheme val="minor"/>
      </rPr>
      <t>26-6338, Length 1 Year</t>
    </r>
    <r>
      <rPr>
        <sz val="11"/>
        <color indexed="8"/>
        <rFont val="Calibri"/>
        <family val="2"/>
        <scheme val="minor"/>
      </rPr>
      <t xml:space="preserve">
MULTIPLE DUTY LOCATIONS: QUANTICO, VA / ARLINGTON,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Equal Employment Opportunity of Defense Counterintelligence and Security Agency.
OEEO attorneys work on all stages of the federal sector discrimination complaint process to ensure fair and equitable employment practices. This includes counseling aggrieved individuals at the informal stage, investigating formal complaints of discrimination, review ROI's and complete legal efficiencies and also writing final agency decisions on the merits of an EEO complaint. 
Core components:
Investigating EEO Complaints
Providing Legal Advice: Advising employer and employees on EEO laws, regulations, and best practices, ensuring compliance with relevant legislation. 
Developing and Implementing EEO Programs
Mediation and Dispute Resolution: Facilitating mediation and alternative dispute resolution processes to resolve EEO disputes efficiently and effectively. 
Compliance Audits: Conducting audits to identify potential EEO issues and recommend corrective actions. 
Analyzing Data: Analyzing EEO data to identify trends and patterns, and to inform EEO strategies.
Drafting and Reviewing Documents: Drafting and reviewing EEO-related policies, procedures, and legal documents. 
Training and Education: training and education to employees and management to promote understanding and prevent discrimination.
Civilian experience will be considered for this position.
PCS is authorized.
Qualifications:  Strong understanding of EEO laws, regulations, and case law.
Excellent analytical, problem-solving, and communication skills.
Ability to conduct thorough investigations and gather evidence.
Strong negotiation and mediation skills.
Ability to work independently and as part of a team.
Experience in developing and implementing EEO programs and policies.
Experience in training and educating employees on EEO issues
Minimum clearance required: Secret Clearance.</t>
    </r>
  </si>
  <si>
    <r>
      <rPr>
        <b/>
        <sz val="11"/>
        <color rgb="FF000000"/>
        <rFont val="Calibri"/>
        <family val="2"/>
        <scheme val="minor"/>
      </rPr>
      <t>26-6339, Length 1 Year</t>
    </r>
    <r>
      <rPr>
        <sz val="11"/>
        <color indexed="8"/>
        <rFont val="Calibri"/>
        <family val="2"/>
        <scheme val="minor"/>
      </rPr>
      <t xml:space="preserve">
MULTIPLE LOCATIONS: QUANTICO, VA / STAFFORD,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DCSA in an Alternative Dispute Resolution Officer capacity. 
The reservist will be trained in all aspects of Alternative Dispute Resolution (ADR) to support the Equal Employment Opportunity (EEO) counseling and informal resolution processes. In this role, the member will explain the EEO process, timelines, and rights to individuals while attempting to resolve workplace disputes informally through mediation and other ADR methods. Responsibilities include conducting limited inquiries to identify specific claims, facilitating communication between parties, and documenting counseling sessions and resolutions in official reports. Throughout the informal stages, the reservist must maintain neutrality, acting strictly as an unbiased facilitator rather than a representative for either party, while safeguarding the confidentiality of the aggrieved individual's identity. Also, the incumbent will track RA analytics and report to Management.
Civilian experience will be considered for this position.
PCS is authorized.
Minimum Qualification/Skills: Proficient in MS Suite, excellent customer service, proficient in multi-tasking, excellent communication skills both verbally and written, ability to effectively collaborate.
Preferred Qualifications: Experience in facilitating focus groups, public speaking, working knowledge of compliance assessments, and/or previous experience in policy writing.
Minimum clearance requirement: Secret Clearance required for position.</t>
    </r>
  </si>
  <si>
    <r>
      <rPr>
        <b/>
        <sz val="11"/>
        <color rgb="FF000000"/>
        <rFont val="Calibri"/>
        <family val="2"/>
        <scheme val="minor"/>
      </rPr>
      <t>26-6343, Length 1 Year</t>
    </r>
    <r>
      <rPr>
        <sz val="11"/>
        <color indexed="8"/>
        <rFont val="Calibri"/>
        <family val="2"/>
        <scheme val="minor"/>
      </rPr>
      <t xml:space="preserve">
Must be qualified as an AH-64D Pilot and able to obtain U.S. Army Combat Readiness Center Unit Safety Officer Course graduate by U.S. Army standards. Experience working with Foreign Military Sales training programs and Battalion or higher Safety Officer experience preferred. Determines needs, develops, and advises programs and action plans for the Commander and staff in all aspects of safety. Conducts research, develops, and presents near term, short range, and long range safety training plans and guidance in accordance with AR 385-10, AR 385-63, AR 95-1, ATP 3-04.3, ATP 3-04.11, TC 3-04.45, and pertinent Singapore Air Force regulations. Writes and issues various types of orders as well as enforces OSHA, NFPA Fre and Life Safety standards and codes to meet safety requirements of Singapore Air Force, DA, NGB, MACOMs and Higher Headquarters. Will ensure proper
communications between the United States Flight Training Detachment (USAFTD) and the Republic of Singapore Air
Force (RSAF) to provide quality and streamlined aviation output. Also serves as a subject matter expert and primary
liaison to RSAF personnel on US Federal, State, and OSHA Regulations. Conducts aviator and mechanic safety training and evaluations. Coordinates, develops, and writes unit SOP's pertaining to procedures between RSAF and USAFTD. Performs other duties as assigned.</t>
    </r>
  </si>
  <si>
    <t>E6:E7:E8:E9:O3</t>
  </si>
  <si>
    <r>
      <rPr>
        <b/>
        <sz val="11"/>
        <color rgb="FF000000"/>
        <rFont val="Calibri"/>
        <family val="2"/>
        <scheme val="minor"/>
      </rPr>
      <t>26-6334, Length 1 Year:</t>
    </r>
    <r>
      <rPr>
        <sz val="11"/>
        <color indexed="8"/>
        <rFont val="Calibri"/>
        <family val="2"/>
        <scheme val="minor"/>
      </rPr>
      <t xml:space="preserve">
The Defense Counterintelligence and Security Agency (DCSA) is the primary service provider of personnel background investigations for the Federal Government. The incumbent will serve in the Office of Communications and Congressional Affairs (OCCA) Communications Division as a Senior Executive Speechwriter for the DCSA Director and other principals as required. 
Key Responsibilities and Duties
Executive Messaging: Incumbent will draft persuasive, audience-tailored speeches for the DCSA Director and senior leaders for high-level speaking engagements. Adapt tone, style, and vocabulary to reflect the speaker’s unique voice. Tailor messaging for the occasion and for diverse audiences (civilians, military, customers, stakeholders, and Congress). 
Strategic Translation: Incumbent will translate complex policies, situations, circumstances, mission initiatives, and other subject matter into clear plain language. Organize and edit information based upon speaker’s feedback for maximum clarity and logical flow. 
Crisis and Rapid Response: Incumbent will develop high-quality speeches on short timelines as needed. Author rapid-response statements during high-stakes crises or major announcements.  
Inter-agency and Congressional Relations: Incumbent will draft Congressional testimony for the Director and senior leaders as needed, in collaboration with the OCCA Congressional Affairs team. Will ensure messaging is in alignment with the DCSA Strategic Communications Plan. 
Research and Information Integrity: Incumbent will conduct in-depth research to gather data, anecdotes, and historical quotes. Proactively collaborate with subject matter experts to obtain input for speech development. 
Familiarity with AI: Incumbent will be required to leverage AI to query information to help draft speeches, talking points and other communication materials. Will validate and upload approved materials into repository for future use. 
Technical Skills Strict application of the Associated Press (AP) Stylebook guidelines to all content creation, editing, and final reviews.
Strong interpersonal skills to navigate feedback loops, discuss changes to substance with the Director and staff.
Ability to provide structural, high-level speeches consistent with foundational mechanics (proper grammar, uniform technical syntax).  
AI Data Integration: Strong understanding of approved DoW AI platforms and experience leveraging platforms to create communications products.
Qualifications:  Secret Clearance required for position. Equivalent experience will be considered for this position. PCS is authorized.  At least 5-7 years of experience within the career field</t>
    </r>
  </si>
  <si>
    <r>
      <rPr>
        <b/>
        <sz val="11"/>
        <color rgb="FF000000"/>
        <rFont val="Calibri"/>
        <family val="2"/>
        <scheme val="minor"/>
      </rPr>
      <t>26-6340, Length 1 Year;</t>
    </r>
    <r>
      <rPr>
        <sz val="11"/>
        <color indexed="8"/>
        <rFont val="Calibri"/>
        <family val="2"/>
        <scheme val="minor"/>
      </rPr>
      <t xml:space="preserve">
Serves as the Operations Officer (OPSO) for the Defense Logistics Agency (DLA) Weapons Support (WS) team aboard Marine Corps Air Station Cherry Point (CP), NC.  DLA WS CP is a a DLA-forward Industrial Support Activity Directorate embedded with their primary customer Navy Fleet Readiness Center (FRC) East, Cherry Point, NC.  You will be the key military leader responsible for ensuring our team provides seamless and effective supply support to Multiple Department of War aircraft, engines, and components maintenance, repair, and overhaul (MRO) lines.
Key responsibilities include: 
Report directly to Navy, Supply Corps, O5 and civilian Deputy Commander, GS-14 Position requires daily onsite physical presence at an industrial service Depot.
Directly manage and synchronize the flow of material required to sustain depot-level maintenance for a wide variety of multi-service aircraft, including the F-35, F/A-18, V-22, H-53, C-130, HH-60 and H-1 at 3 distinct geographical locations under FRC East Cherry Point to also include FRC East detachments at MCAS New River, NC and FRC E Kinston, NC
Lead efforts to resolve material readiness challenges and systemic Non-Mission Capable Supply (NMCS) issues, developing solutions to improve FRC East’s production.
Act as the primary DLA military liaison, attending FRC East production meetings, in-process reviews, and leadership forums to represent DLA and coordinate support.
Provide leadership, oversight, and direct support to the DLA Commander and Deputy Commander on all aspects of the ISA's mission.
Oversee DLA information repository, preparation, and presentation including sharepoint and databases using Microsoft suite of products to include MS Teams and third party software such as Qlik and Power BI.
Collaborate and engage with a predominantly civilian GS workforce.
Oversee and manage various logistics functions, including stock control, Bill of Material (BOM) maintenance, material requisitioning, and inventory programs.
Qualifications:  Grade: O-3 / O-4 or CW2 / CW3 (relevant experience beneficial).
Desired: Background in aviation logistics, supply chain management, and/or maintenance. Prior experience working in or directly supporting a depot-level maintenance</t>
    </r>
  </si>
  <si>
    <t>26-6346</t>
  </si>
  <si>
    <t>DFAS-IND-ZR-Resource Management</t>
  </si>
  <si>
    <t>Project Officer</t>
  </si>
  <si>
    <t>26-6348</t>
  </si>
  <si>
    <t>Air Force Materiel Command</t>
  </si>
  <si>
    <t>OO-ALC - 309 AMARG</t>
  </si>
  <si>
    <t>Mission Generation Vehicular Equipment Maintainer</t>
  </si>
  <si>
    <t>Davis-Monthan AFB</t>
  </si>
  <si>
    <t>26-6349</t>
  </si>
  <si>
    <t>USACE - Headquarters</t>
  </si>
  <si>
    <t>Assistant Director of Civil Works</t>
  </si>
  <si>
    <t>Washington</t>
  </si>
  <si>
    <t>DC</t>
  </si>
  <si>
    <t>26-6350</t>
  </si>
  <si>
    <t>USACE - Fort Worth District (SWF)</t>
  </si>
  <si>
    <t>Resident Engineer</t>
  </si>
  <si>
    <t>McAllen</t>
  </si>
  <si>
    <t>26-6351</t>
  </si>
  <si>
    <t>Quality Assurance Inspector</t>
  </si>
  <si>
    <t>E7:E8:W1</t>
  </si>
  <si>
    <t>26-6352</t>
  </si>
  <si>
    <t>USACE - New England District (NAE)</t>
  </si>
  <si>
    <t>E6:E7:O2:O3:W2:W3</t>
  </si>
  <si>
    <t>New Haven</t>
  </si>
  <si>
    <t>CT</t>
  </si>
  <si>
    <t>26-6353</t>
  </si>
  <si>
    <t>26-6354</t>
  </si>
  <si>
    <t>USMTM - TMO</t>
  </si>
  <si>
    <t>E7:E8:E9</t>
  </si>
  <si>
    <t>26-6355</t>
  </si>
  <si>
    <t>O4:O5:O6:W2:W3:W4</t>
  </si>
  <si>
    <t>Senior Budget Officer/Resource Manager</t>
  </si>
  <si>
    <r>
      <rPr>
        <b/>
        <sz val="11"/>
        <color rgb="FF000000"/>
        <rFont val="Calibri"/>
        <family val="2"/>
        <scheme val="minor"/>
      </rPr>
      <t>26-6346, Length 1 Year:</t>
    </r>
    <r>
      <rPr>
        <sz val="11"/>
        <color indexed="8"/>
        <rFont val="Calibri"/>
        <family val="2"/>
        <scheme val="minor"/>
      </rPr>
      <t xml:space="preserve">
Serves as a principal Action Officer (AO) to the DFAS Chief Financial Officer (CFO). In this high-visibility role, you will lead the CFO’s priority Lines of Effort (LOEs), steering multi-disciplinary teams to execute enterprise-wide organizational transformations. You will serve as a primary catalyst for the CFO's strategic vision, driving key deliverables, managing high-stakes initiatives, and directly shaping the future of DFAS financial operations.
Project and Task Management:
Working Group Lead: Stand up and facilitate Operational Planning Teams (OPTs) and working groups to drive  automation projects.
Audit Readiness (FIAR): Track timelines and coordinate responses for Corrective Action Plans (CAPs) and Notice of Findings and Recommendations (NFRs) to support DoW auditability element.
Executive Governance Support:
 Represents the CFO organization on enterprise governance boards, steering committees, and working groups.
 Acts as a functional representative for CFO initiatives, managing project scope and coordinating resource requirements in alignment with leadership guidance.
Policy Interpretation and Integration: 
 Translates OUSD(C), Joint Staff, and Congressional mandates into actionable, agency-wide implementation plans.
 Synthesizes complex financial regulations into clear guidance for DFAS directorates.
Portfolio Oversight: 
•Directs a portfolio of interconnected projects, 
prioritizing resources and resolving conflicts across different work streams.
APPLICANTS
Send the following documents to the PFI Coordinator for the position:
 Professional Resume (All)
 Military Bio (All)
 Soldier Talent Profile (Army)
 vMPF (Air Force)
PFI Coordinator: SFC Holly C. Tilley Email: holly.c.tilley.mil@mail.mil
Qualifications:  Technical Proficiency Advanced proficiency in Microsoft Office Suite (Teams, Excel, PowerPoint, Word, SharePoint). The ideal candidate will possess a strong background in financial management within a CFO office, hands-on experience with the PPBE process, or financial auditing, coupled with hands-on experience driving projects to successful completion.</t>
    </r>
  </si>
  <si>
    <r>
      <rPr>
        <b/>
        <sz val="11"/>
        <color rgb="FF000000"/>
        <rFont val="Calibri"/>
        <family val="2"/>
        <scheme val="minor"/>
      </rPr>
      <t>26-6348, Length 1 Year:</t>
    </r>
    <r>
      <rPr>
        <sz val="11"/>
        <color indexed="8"/>
        <rFont val="Calibri"/>
        <family val="2"/>
        <scheme val="minor"/>
      </rPr>
      <t xml:space="preserve">
The position requires a skilled technician with leadership abilities to manage and execute the complete maintenance
lifecycle for a diverse fleet of vehicles.
Key Duties:
• Inspection and Diagnostics: Systematically inspecting, troubleshooting, and diagnosing malfunctions in a wide
range of vehicle systems, including engines (gasoline, diesel, alternative fuel), transmissions, electrical systems, air
conditioning, brakes, and hydraulics.
• Repair and Overhaul: Repairing, rebuilding, or replacing major components and assemblies. This includes
performing specialized tasks like welding, metal fabrication, and replacing vehicle glass.
• Quality and Safety Compliance: Ensuring all work conforms to established standards, inspecting shop equipment,
managing hazardous waste, and adhering to safety protocols.
• Administrative Tasks: Using technical manuals and computer systems (like DPAS and SBSS) to research parts,
document maintenance, and prepare data reports for management.
Qualifications:  One (1) Level 5 (Journeyman)
One (1) Level 7 (Craftsman-seasoned)
AFSC: 2T351</t>
    </r>
  </si>
  <si>
    <r>
      <rPr>
        <b/>
        <sz val="11"/>
        <color rgb="FF000000"/>
        <rFont val="Calibri"/>
        <family val="2"/>
        <scheme val="minor"/>
      </rPr>
      <t>26-6349, Length 1 Year:</t>
    </r>
    <r>
      <rPr>
        <sz val="11"/>
        <color indexed="8"/>
        <rFont val="Calibri"/>
        <family val="2"/>
        <scheme val="minor"/>
      </rPr>
      <t xml:space="preserve">
The Assistant Director for Civil Works at Headquarters, U.S. Army Corps of Engineers (USACE), operates within a directorate comprising 194 employees under the command of a Major General (O-8). The incumbent supports the Executive Director by providing expert advice and assistance in the management and oversight of a $7+ billion annual Civil Works program. This national program encompasses infrastructure development, navigation, flood risk management, environmental restoration, hydro-power, regulatory activities, water supply, emergency management, recreation, and inter-agency coordination. It supports nine USACE divisions, over 170 field offices, and more than 22,000 personnel who deliver vital water resources and infrastructure projects across the United States.
The Assistant Director serves as the Directorate’s principal staff action control officer, coordinating and managing daily operations, tasking processes, and high-level correspondence to ensure timely and accurate execution of organizational priorities. The position requires sustained engagement with State and Federal elected and appointed officials, as well as interaction with a wide range of external stakeholders, including public and private organizations and individual citizens, to advance USACE’s Civil Works mission. Additionally, the Assistant Director synchronizes civil works actions with USACE staff and serves as the conference coordinator and internal synchronizer, ensuring effective planning, communication, and alignment across all Civil Works program activities and initiatives.
To apply for the position, please email your resume, military bio, three evaluations, and your soldier talent profile to SFC Tabitha Ruckman at tabitha.n.ruckman.mil@mail.mil.</t>
    </r>
  </si>
  <si>
    <r>
      <rPr>
        <b/>
        <sz val="11"/>
        <color rgb="FF000000"/>
        <rFont val="Calibri"/>
        <family val="2"/>
        <scheme val="minor"/>
      </rPr>
      <t>26-6350, Length 1 year:</t>
    </r>
    <r>
      <rPr>
        <sz val="11"/>
        <color indexed="8"/>
        <rFont val="Calibri"/>
        <family val="2"/>
        <scheme val="minor"/>
      </rPr>
      <t xml:space="preserve">
As Office/Resident Engineer, is responsible for the performance of office engineering assignments in connection with activities at a construction Resident Office. The construction program will generally encompass a variety of facilities of a civilian nature including asphalt and concrete paving, roads, administrative buildings, warehouses, maintenance facilities and related support utilities and infrastructure. Reviews and analyzes proposals submitted by contractors, installation personnel, and Using Agencies for changes to contract plans and specifications and prepare findings of fact on which contract modifications may be based. Prepares appropriate responses, to include requests for cost proposals, independent cost estimates, and requests for concurrence or authority where necessary. Analyzes cost proposals from contractors for reasonableness and equity, and conduct negotiations as necessary to arrive at fair and equitable pricing and to protect the interests of the government. Assures adequate funding is available and has been committed and prepare final contract modifications for signature by Contracting Officer/Administrative Contracting Officer. When contract disputes arise, participates with project personnel in research of contract plans and specifications and other project documentation (daily logs, correspondence, progress reports, etc.). Participates in conferences and performs negotiations with contractors for the settlement and/or resolution of disputes over contract requirements, alleged changed field conditions, etc. Monitors funds available on contracts and contract line items and advise project personnel on same. Determines when additional funding is needed, consulting with project engineers and supervisor as necessary, and prepares appropriate funds request through proper channels. Performs a variety of other office engineering functions, to include monitoring preparation and/or submission of documents necessary for timely contract closeout in accordance with contract requirements, applicable regulations and local and District policies. Monitors periodic contract status reports to higher authorities for timeliness and accuracy. Participates in review of initial and/or revised contractor progress schedules for adequacy and completeness. In consultation with supervisor, performs advisory function to project personnel relative to foregoing activities, making suggestions as to records to be maintained, proper reporting procedures, etc.</t>
    </r>
  </si>
  <si>
    <r>
      <rPr>
        <b/>
        <sz val="11"/>
        <color rgb="FF000000"/>
        <rFont val="Calibri"/>
        <family val="2"/>
        <scheme val="minor"/>
      </rPr>
      <t>26-6352, Length 1 Year:</t>
    </r>
    <r>
      <rPr>
        <sz val="11"/>
        <color indexed="8"/>
        <rFont val="Calibri"/>
        <family val="2"/>
        <scheme val="minor"/>
      </rPr>
      <t xml:space="preserve">
Serves as a USACE Project Engineer and the primary on-the-ground technical representative for a major harbor deepening mission in New Haven, CT. Designed for a degreed engineer with some construction experience or an officer/NCO with extensive civilian construction experience, this role ensures the safe, compliant, and efficient execution of critical infrastructure operations. Due to continuous 24-hour dredging operations, flexible duty hours are required to execute field-level project engineering and Quality Assurance (QA) oversight. The officer tracks project schedules across major milestones and leverages the Resident Management System (RMS) to maintain daily documentation and sustain contract administration. Additionally, the officer leads critical interagency synchronization with the U.S. Coast Guard, Harbor Master, and local municipal authorities.
Operating under the direction of a Supervisory Engineer, Administrative Contracting Officer (ACO), and Contracting Officer (KO), the officer manages complex project modifications, Requests for Equitable Adjustment (REAs), and contractor claims. Analyzes contractor submittals against specifications, engineering drawings, and QA/QC reports to draft Determinations and Findings (D&amp;Fs) that support or deny contractor compensation.
To execute project modifications, the officer utilizes engineering judgment to develop Rough Order of Magnitude (ROM) estimates and Basic Change Documents (BCDs). Drafts Request for Proposal (RFP) letters and evaluates contractor cost and time proposals against the formal Scope of Work (SOW) and Independent Government Estimates (IGE). Establishing the Government's fiscal position, the officer formulates Pre-Negotiation Objectives Memorandums (POMs), leads formal negotiations with prime contractors, authors Price Negotiation Memorandums (PNMs), and drafts SF-30 contract modifications. Performs all other construction administration duties as assigned to guarantee mission readiness and on-time project delivery.
To apply for this position, please email your resume, military bio, soldier talent profile, and three evaluations to SFC Tabitha Ruckman at tabitha.n.ruckman.mil@mail.mil.</t>
    </r>
  </si>
  <si>
    <r>
      <rPr>
        <b/>
        <sz val="11"/>
        <color rgb="FF000000"/>
        <rFont val="Calibri"/>
        <family val="2"/>
        <scheme val="minor"/>
      </rPr>
      <t>26-6353, Length 1 Year:</t>
    </r>
    <r>
      <rPr>
        <sz val="11"/>
        <color indexed="8"/>
        <rFont val="Calibri"/>
        <family val="2"/>
        <scheme val="minor"/>
      </rPr>
      <t xml:space="preserve">
Oversee the execution of O&amp;M, discretionary, and mandatory funds. Utilize financial systems to commit funds, track performance via KPIs, and resolve ULOs to maximize buying power.  Serve as a subject matter expert on Fiscal Law and financial strategy. Interface directly with DoW Comptroller, CAPE, and WHS to align resources with A&amp;S DBO strategic objectives.  Brief complex financial status, risks, and strategies to Tier 1, 2, and 3 SES leaders. Act as the primary military liaison coordinating between external components and internal front office Military Assistants.  Foster a collaborative team environment, actively mentor and develop peers/subordinates, and navigate the political landscape of a high-level headquarters environment to build consensus.
APPLICANTS
Send the following documents to the PFI Coordinator for the position:
Professional Resume (All)
Military Bio (All)
Soldier Talent Profile (Army)
vMPF (Air Force)
PFI Coordinator: SFC Holly C. Tilley Email: holly.c.tilley.mil@mail.mil
Qualifications:  Hands-on experience utilizing Department of War (DoW) financial systems to commit and execute funds. Advanced proficiency in Microsoft Excel.  Familiarity working with the DoW Comptroller Office, CAPE, and WHS; Experience actively managing and clearing Unliquidated Obligations (ULOs) and tracking Key Performance Indicators (KPIs); Prior experience working directly for an SES; Demonstrated ability to synthesize complex data and effectively brief senior leaders (SES Tiers 1, 2, and 3).</t>
    </r>
  </si>
  <si>
    <r>
      <rPr>
        <b/>
        <sz val="11"/>
        <color rgb="FF000000"/>
        <rFont val="Calibri"/>
        <family val="2"/>
        <scheme val="minor"/>
      </rPr>
      <t>26-6354, Length 2 years:</t>
    </r>
    <r>
      <rPr>
        <sz val="11"/>
        <color indexed="8"/>
        <rFont val="Calibri"/>
        <family val="2"/>
        <scheme val="minor"/>
      </rPr>
      <t xml:space="preserve">
In accordance with the 1977 Accords and under U.S. Military Training Mission (USMTM), this three-year program commenced on January 2026 to provide U.S. military advisors to the Saudi Arabian Ministry of Defense (MOD) to help transform their military into a cohesive joint fighting force. This is accomplished by embedding expert U.S. military advisors in all levels of the KSA MOD and newly formed Joint Forces Command (JFC) to provide advisory services to Saudi officers with functional expertise in operations, intelligence, logistics, and human resources. This is an unaccompanied PCS tour with an opportunity to extend up to December 2028.</t>
    </r>
  </si>
  <si>
    <r>
      <rPr>
        <b/>
        <sz val="11"/>
        <color rgb="FF000000"/>
        <rFont val="Calibri"/>
        <family val="2"/>
        <scheme val="minor"/>
      </rPr>
      <t>26-6355, Length 2 years:</t>
    </r>
    <r>
      <rPr>
        <sz val="11"/>
        <color indexed="8"/>
        <rFont val="Calibri"/>
        <family val="2"/>
        <scheme val="minor"/>
      </rPr>
      <t xml:space="preserve">
In accordance with the 1977 Accords and under U.S. Military Training Mission (USMTM), this three-year program commenced on January 2026 to provide U.S. military advisors to the Saudi Arabian Ministry of Defense (MOD) to help transform their military into a cohesive joint fighting force. This is accomplished by embedding expert U.S. military advisors in all levels of the KSA MOD and newly formed Joint Forces Command (JFC) to provide advisory services to Saudi officers with functional expertise in operations, intelligence, logistics, and human resources. This is an unaccompanied PCS tour with an opportunity to extend up to December 2028.</t>
    </r>
  </si>
  <si>
    <t>OUSW (AS) – Business Operations</t>
  </si>
  <si>
    <r>
      <rPr>
        <b/>
        <sz val="11"/>
        <color rgb="FF000000"/>
        <rFont val="Calibri"/>
        <family val="2"/>
        <scheme val="minor"/>
      </rPr>
      <t>26-6351, Length 1 year:</t>
    </r>
    <r>
      <rPr>
        <sz val="11"/>
        <color indexed="8"/>
        <rFont val="Calibri"/>
        <family val="2"/>
        <scheme val="minor"/>
      </rPr>
      <t xml:space="preserve">
Serves as a Construction Representative responsible for an assigned function of surveillance of contract construction operations. The function involves civil or military projects and is identified as military or civil. Typically is responsible for surveillance, controlling, and monitoring the construction program for major military projects to include warehouse complex and utility systems, airfield paving and lighting, and adjunct facilities such as utilities, streets roads, drainage, landscaping, etc. As Civil, typically is responsible for surveillance, monitoring and controlling major civil construction projects to include major modifications thereto, with adjunct facilities such as powerhouse, utility relocations, and roads. As required by workload and scheduling maybe responsible for directing the activities for one or more subordinate employees performing inspection and surveillance of an assigned segment of the major project.
Maintains surveillance, on a day-to-day basis, over the full range of field engineering activities associated with specific phases of a major military or civil works construction project. Reviews plans and specifications for proposed projects to determine practicability from a construction viewpoint and whether physical obstructions or other construction difficulties have been anticipated. Participates in pre-construction conferences to discuss principle construction features and requirements, in terms of methods and equipment operations. Reviews specifications for clearing of land, excavation, building of access roads, materials testing requirements, storage or stockpiling of
materials, use of and location of borrow and spoil areas, and surveying requirements as to setting stakes to mark pertinent features. Requests services of surveying specialist prior to, during, and after construction. Reviews contractor's proposed working schedules for logic, adequacy, and to determine construction schedules will be met. Discusses discrepancies with contractor and arrives at a mutual agreement for adjustments in schedules. Observes and investigates construction at all stages to identify problems, take timely action to correct discrepancies, and to insure full compliance with contract plans and specifications. Adjust construction methods for unforeseen site conditions. Compiles at-the-site data and makes recommendations for contract approval or disapproval. Insures adherence to safety regulations in day-to-day construction.
To apply for this position, please email your resume, military bio, soldier talent profile, and three evaluations to SFC Tabitha Ruckman at tabitha.n.ruckman.mil@mail.mil.</t>
    </r>
  </si>
  <si>
    <t>Military Advisor (Enlisted)</t>
  </si>
  <si>
    <t>Military Advisor (Officer)</t>
  </si>
  <si>
    <r>
      <rPr>
        <b/>
        <sz val="11"/>
        <color rgb="FF000000"/>
        <rFont val="Calibri"/>
        <family val="2"/>
        <scheme val="minor"/>
      </rPr>
      <t>26-6351, Length 1 year:</t>
    </r>
    <r>
      <rPr>
        <sz val="11"/>
        <color indexed="8"/>
        <rFont val="Calibri"/>
        <family val="2"/>
        <scheme val="minor"/>
      </rPr>
      <t xml:space="preserve">
Serves as a Construction Representative responsible for an assigned function of surveillance of contract construction operations. The function involves civil or military projects and is identified as military or civil. Typically is responsible for surveillance, controlling, and monitoring the construction program for major military projects to include warehouse complex and utility systems, airfield paving and lighting, and adjunct facilities such as utilities, streets roads, drainage, landscaping, etc. As Civil, typically is responsible for surveillance, monitoring and controlling major civil construction projects to include major modifications thereto, with adjunct facilities such as powerhouse, utility relocations, and roads. As required by workload and scheduling maybe responsible for directing the activities for one or more subordinate employees performing inspection and surveillance of an assigned segment of the major project.
Maintains surveillance, on a day-to-day basis, over the full range of field engineering activities associated with specific phases of a major military or civil works construction project. Reviews plans and specifications for proposed projects to determine practicability from a construction viewpoint and whether physical obstructions or other construction difficulties have been anticipated. Participates in pre-construction conferences to discuss principle construction features and requirements, in terms of methods and equipment operations. Reviews specifications for clearing of land, excavation, building of access roads, materials testing requirements, storage or stockpiling of materials, use of and location of borrow and spoil areas, and surveying requirements as to setting stakes to mark pertinent features. Requests services of surveying specialist prior to, during, and after construction. Reviews contractor's proposed working schedules for logic, adequacy, and to determine construction schedules will be met. Discusses discrepancies with contractor and arrives at a mutual agreement for adjustments in schedules. Observes and investigates construction at all stages to identify problems, take timely action to correct discrepancies, and to insure full compliance with contract plans and specifications. Adjust construction methods for unforeseen site conditions. Compiles at-the-site data and makes recommendations for contract approval or disapproval. Insures adherence to safety regulations in day-to-day construction.
To apply for this position, please email your resume, military bio, soldier talent profile, and three evaluations to SFC Tabitha Ruckman at tabitha.n.ruckman.mil@mail.mil.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</si>
</sst>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indexed="8"/>
      <name val="Calibri"/>
      <family val="2"/>
      <scheme val="minor"/>
    </font>
    <font>
      <b/>
      <sz val="11"/>
      <color indexed="8"/>
      <name val="Calibri"/>
      <family val="2"/>
      <scheme val="minor"/>
    </font>
    <font>
      <u/>
      <sz val="11"/>
      <color theme="10"/>
      <name val="Calibri"/>
      <family val="2"/>
      <scheme val="minor"/>
    </font>
    <font>
      <b/>
      <i/>
      <u/>
      <sz val="11"/>
      <color theme="10"/>
      <name val="Calibri"/>
      <family val="2"/>
      <scheme val="minor"/>
    </font>
    <font>
      <b/>
      <i/>
      <u/>
      <sz val="11"/>
      <color indexed="8"/>
      <name val="Calibri"/>
      <family val="2"/>
      <scheme val="minor"/>
    </font>
    <font>
      <b/>
      <sz val="11"/>
      <color rgb="FF000000"/>
      <name val="Calibri"/>
      <family val="2"/>
      <scheme val="minor"/>
    </font>
    <font>
      <sz val="11"/>
      <color rgb="FF000000"/>
      <name val="Calibri"/>
      <family val="2"/>
      <scheme val="minor"/>
    </font>
    <font>
      <b/>
      <sz val="12"/>
      <color rgb="FF444444"/>
      <name val="Inherit"/>
    </font>
    <font>
      <sz val="12"/>
      <color rgb="FF444444"/>
      <name val="Arial"/>
      <family val="2"/>
    </font>
    <font>
      <sz val="12"/>
      <color indexed="8"/>
      <name val="Calibri"/>
      <family val="2"/>
      <scheme val="minor"/>
    </font>
    <font>
      <b/>
      <i/>
      <sz val="12"/>
      <color rgb="FF444444"/>
      <name val="Inherit"/>
    </font>
    <font>
      <b/>
      <i/>
      <sz val="18"/>
      <color indexed="8"/>
      <name val="Calibri"/>
      <family val="2"/>
      <scheme val="minor"/>
    </font>
    <font>
      <u/>
      <sz val="12"/>
      <color theme="4" tint="-0.249977111117893"/>
      <name val="Arial"/>
      <family val="2"/>
    </font>
    <font>
      <b/>
      <sz val="11"/>
      <name val="Calibri"/>
      <family val="2"/>
      <scheme val="minor"/>
    </font>
    <font>
      <sz val="11"/>
      <color indexed="8"/>
      <name val="Courier New"/>
      <family val="3"/>
    </font>
    <font>
      <sz val="10.5"/>
      <color indexed="8"/>
      <name val="Courier New"/>
      <family val="3"/>
    </font>
    <font>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666666"/>
      </left>
      <right style="thin">
        <color rgb="FF666666"/>
      </right>
      <top style="thin">
        <color rgb="FF666666"/>
      </top>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9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wrapText="1"/>
    </xf>
    <xf numFmtId="0" fontId="8" fillId="0" borderId="0" xfId="0" applyFont="1" applyAlignment="1">
      <alignment vertical="center" wrapText="1"/>
    </xf>
    <xf numFmtId="0" fontId="8" fillId="0" borderId="0" xfId="0" applyFont="1" applyAlignment="1">
      <alignment horizontal="left" vertical="center" wrapText="1" indent="1"/>
    </xf>
    <xf numFmtId="0" fontId="9" fillId="0" borderId="0" xfId="0" applyFont="1"/>
    <xf numFmtId="0" fontId="7" fillId="3" borderId="0" xfId="0" applyFont="1" applyFill="1" applyAlignment="1">
      <alignment vertical="center" wrapText="1"/>
    </xf>
    <xf numFmtId="0" fontId="10" fillId="3" borderId="0" xfId="0" applyFont="1" applyFill="1" applyAlignment="1">
      <alignment vertical="center" wrapText="1"/>
    </xf>
    <xf numFmtId="0" fontId="11" fillId="0" borderId="0" xfId="0" applyFont="1" applyAlignment="1">
      <alignment horizontal="center" vertical="top"/>
    </xf>
    <xf numFmtId="0" fontId="13" fillId="0" borderId="1" xfId="0" applyFont="1" applyBorder="1" applyAlignment="1">
      <alignment vertical="top" wrapText="1"/>
    </xf>
    <xf numFmtId="0" fontId="13" fillId="0" borderId="0" xfId="0" applyFont="1" applyAlignment="1">
      <alignment vertical="top" wrapText="1"/>
    </xf>
    <xf numFmtId="0" fontId="1" fillId="2"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0" borderId="0" xfId="0" applyFont="1" applyAlignment="1">
      <alignment horizontal="center" vertical="top" wrapText="1"/>
    </xf>
    <xf numFmtId="0" fontId="0" fillId="2" borderId="1" xfId="0" applyFill="1" applyBorder="1" applyAlignment="1">
      <alignment horizontal="center" vertical="top" wrapText="1"/>
    </xf>
    <xf numFmtId="0" fontId="0" fillId="0" borderId="0" xfId="0" applyAlignment="1">
      <alignment horizontal="center"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1" fillId="5" borderId="0" xfId="0" applyFont="1" applyFill="1"/>
    <xf numFmtId="0" fontId="0" fillId="5" borderId="0" xfId="0" applyFill="1"/>
    <xf numFmtId="0" fontId="0" fillId="5" borderId="0" xfId="0" applyFill="1" applyAlignment="1">
      <alignment horizontal="left" vertical="top"/>
    </xf>
    <xf numFmtId="0" fontId="1" fillId="4" borderId="0" xfId="0" applyFont="1" applyFill="1" applyAlignment="1">
      <alignment horizontal="left" vertical="top" wrapText="1"/>
    </xf>
    <xf numFmtId="0" fontId="1" fillId="5" borderId="0" xfId="0" applyFont="1" applyFill="1" applyAlignment="1">
      <alignment horizontal="left" vertical="top" wrapText="1"/>
    </xf>
    <xf numFmtId="0" fontId="0" fillId="2" borderId="0" xfId="0" quotePrefix="1" applyFill="1" applyAlignment="1">
      <alignment vertical="top" wrapText="1"/>
    </xf>
    <xf numFmtId="0" fontId="0" fillId="2" borderId="0" xfId="0" applyFill="1" applyAlignment="1">
      <alignment vertical="top"/>
    </xf>
    <xf numFmtId="0" fontId="14" fillId="2" borderId="0" xfId="0" applyFont="1" applyFill="1" applyAlignment="1">
      <alignment horizontal="left" vertical="top"/>
    </xf>
    <xf numFmtId="0" fontId="15" fillId="2" borderId="0" xfId="0" applyFont="1" applyFill="1" applyAlignment="1">
      <alignment horizontal="left" vertical="top" wrapText="1"/>
    </xf>
    <xf numFmtId="0" fontId="14" fillId="2" borderId="0" xfId="0" applyFont="1" applyFill="1" applyAlignment="1">
      <alignment vertical="top" wrapText="1"/>
    </xf>
    <xf numFmtId="0" fontId="14" fillId="2" borderId="0" xfId="0" applyFont="1" applyFill="1" applyAlignment="1">
      <alignment vertical="top"/>
    </xf>
    <xf numFmtId="0" fontId="0" fillId="2" borderId="0" xfId="0" applyFill="1" applyAlignment="1">
      <alignment horizontal="left" vertical="top"/>
    </xf>
    <xf numFmtId="0" fontId="0" fillId="0" borderId="0" xfId="0" applyAlignment="1">
      <alignment wrapText="1"/>
    </xf>
    <xf numFmtId="0" fontId="1" fillId="6" borderId="0" xfId="0" applyFont="1" applyFill="1" applyAlignment="1">
      <alignment horizontal="center" vertical="center"/>
    </xf>
    <xf numFmtId="0" fontId="0" fillId="6" borderId="0" xfId="0" applyFill="1"/>
    <xf numFmtId="0" fontId="1" fillId="6" borderId="0" xfId="0" applyFont="1" applyFill="1"/>
    <xf numFmtId="0" fontId="14" fillId="0" borderId="0" xfId="0" applyFont="1" applyAlignment="1">
      <alignment horizontal="left" vertical="top"/>
    </xf>
    <xf numFmtId="0" fontId="15"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vertical="top"/>
    </xf>
    <xf numFmtId="0" fontId="0" fillId="0" borderId="1" xfId="0" applyBorder="1" applyAlignment="1">
      <alignment horizontal="center" vertical="top" wrapText="1"/>
    </xf>
    <xf numFmtId="0" fontId="0" fillId="2" borderId="1" xfId="0" applyFill="1" applyBorder="1" applyAlignment="1">
      <alignment horizontal="left" vertical="top" wrapText="1"/>
    </xf>
    <xf numFmtId="0" fontId="1" fillId="0" borderId="0" xfId="0" applyFont="1"/>
    <xf numFmtId="0" fontId="1" fillId="0" borderId="1" xfId="0" applyFont="1" applyBorder="1" applyAlignment="1">
      <alignment horizontal="left" vertical="top"/>
    </xf>
    <xf numFmtId="0" fontId="0" fillId="0" borderId="1" xfId="0" applyBorder="1" applyAlignment="1">
      <alignment horizontal="left" vertical="top"/>
    </xf>
    <xf numFmtId="0" fontId="1" fillId="0" borderId="1" xfId="0" applyFont="1" applyBorder="1" applyAlignment="1">
      <alignment horizontal="center" vertical="top"/>
    </xf>
    <xf numFmtId="0" fontId="6" fillId="0" borderId="1" xfId="0" applyFont="1" applyBorder="1" applyAlignment="1">
      <alignment horizontal="left" vertical="top" wrapText="1"/>
    </xf>
    <xf numFmtId="0" fontId="0" fillId="0" borderId="1" xfId="0" applyBorder="1" applyAlignment="1">
      <alignment horizontal="center" vertical="top"/>
    </xf>
    <xf numFmtId="0" fontId="1" fillId="0" borderId="0" xfId="0" applyFont="1" applyAlignment="1">
      <alignment horizontal="center"/>
    </xf>
    <xf numFmtId="0" fontId="0" fillId="0" borderId="0" xfId="0" applyAlignment="1">
      <alignment horizontal="center"/>
    </xf>
    <xf numFmtId="0" fontId="2" fillId="0" borderId="0" xfId="1" applyAlignment="1">
      <alignment horizontal="center" vertical="top" wrapText="1"/>
    </xf>
    <xf numFmtId="0" fontId="2" fillId="0" borderId="1" xfId="1" applyBorder="1" applyAlignment="1">
      <alignment horizontal="center" vertical="top" wrapText="1"/>
    </xf>
    <xf numFmtId="0" fontId="2" fillId="0" borderId="0" xfId="1" applyBorder="1" applyAlignment="1">
      <alignment horizontal="center" vertical="top" wrapText="1"/>
    </xf>
    <xf numFmtId="0" fontId="3" fillId="0" borderId="0" xfId="1" applyFont="1" applyBorder="1" applyAlignment="1">
      <alignment horizontal="center" vertical="top" wrapText="1"/>
    </xf>
    <xf numFmtId="0" fontId="3" fillId="0" borderId="1" xfId="1" applyFont="1" applyBorder="1" applyAlignment="1">
      <alignment horizontal="center" vertical="top" wrapText="1"/>
    </xf>
    <xf numFmtId="0" fontId="1" fillId="0" borderId="2" xfId="0" applyFont="1" applyBorder="1" applyAlignment="1">
      <alignment vertical="top" wrapText="1"/>
    </xf>
    <xf numFmtId="0" fontId="0" fillId="0" borderId="2" xfId="0" applyBorder="1" applyAlignment="1">
      <alignment vertical="top" wrapText="1"/>
    </xf>
    <xf numFmtId="0" fontId="13" fillId="0" borderId="2" xfId="0" applyFont="1" applyBorder="1" applyAlignment="1">
      <alignment vertical="top" wrapText="1"/>
    </xf>
    <xf numFmtId="0" fontId="0" fillId="0" borderId="2" xfId="0" applyBorder="1" applyAlignment="1">
      <alignment horizontal="left" vertical="top" wrapText="1"/>
    </xf>
    <xf numFmtId="0" fontId="1" fillId="0" borderId="2" xfId="0" applyFont="1" applyBorder="1" applyAlignment="1">
      <alignment horizontal="center" vertical="top" wrapText="1"/>
    </xf>
    <xf numFmtId="0" fontId="1" fillId="0" borderId="1" xfId="0" applyFont="1" applyBorder="1" applyAlignment="1">
      <alignment horizontal="left" vertical="top" wrapText="1"/>
    </xf>
    <xf numFmtId="0" fontId="0" fillId="0" borderId="0" xfId="0" applyAlignment="1">
      <alignment vertical="top"/>
    </xf>
    <xf numFmtId="0" fontId="1" fillId="0" borderId="0" xfId="0" applyFont="1" applyAlignment="1">
      <alignment horizontal="left" vertical="top" wrapText="1"/>
    </xf>
    <xf numFmtId="0" fontId="5" fillId="0" borderId="1" xfId="0" applyFont="1" applyBorder="1" applyAlignment="1">
      <alignment horizontal="center" vertical="top" wrapText="1"/>
    </xf>
    <xf numFmtId="0" fontId="1" fillId="0" borderId="3" xfId="0" applyFont="1" applyBorder="1" applyAlignment="1">
      <alignment vertical="top" wrapText="1"/>
    </xf>
    <xf numFmtId="0" fontId="0" fillId="0" borderId="3" xfId="0" applyBorder="1" applyAlignment="1">
      <alignment vertical="top" wrapText="1"/>
    </xf>
    <xf numFmtId="0" fontId="13" fillId="0" borderId="3" xfId="0" applyFont="1" applyBorder="1" applyAlignment="1">
      <alignment vertical="top" wrapText="1"/>
    </xf>
    <xf numFmtId="0" fontId="0" fillId="0" borderId="3" xfId="0" applyBorder="1" applyAlignment="1">
      <alignment horizontal="left" vertical="top" wrapText="1"/>
    </xf>
    <xf numFmtId="0" fontId="1" fillId="0" borderId="3" xfId="0" applyFont="1" applyBorder="1" applyAlignment="1">
      <alignment horizontal="center" vertical="top" wrapText="1"/>
    </xf>
    <xf numFmtId="0" fontId="3" fillId="0" borderId="4" xfId="1" applyFont="1" applyBorder="1" applyAlignment="1">
      <alignment horizontal="center" vertical="top" wrapText="1"/>
    </xf>
    <xf numFmtId="0" fontId="16" fillId="0" borderId="1" xfId="0" applyFont="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0" fillId="0" borderId="1" xfId="0" applyBorder="1" applyAlignment="1">
      <alignment vertical="top"/>
    </xf>
    <xf numFmtId="0" fontId="1" fillId="0" borderId="4" xfId="0" applyFont="1" applyBorder="1" applyAlignment="1">
      <alignment vertical="top" wrapText="1"/>
    </xf>
    <xf numFmtId="0" fontId="0" fillId="0" borderId="4" xfId="0" applyBorder="1" applyAlignment="1">
      <alignment vertical="top" wrapText="1"/>
    </xf>
    <xf numFmtId="0" fontId="13" fillId="0" borderId="4" xfId="0" applyFont="1" applyBorder="1" applyAlignment="1">
      <alignment vertical="top" wrapText="1"/>
    </xf>
    <xf numFmtId="0" fontId="0" fillId="0" borderId="4" xfId="0" applyBorder="1" applyAlignment="1">
      <alignment horizontal="left" vertical="top" wrapText="1"/>
    </xf>
    <xf numFmtId="0" fontId="1" fillId="0" borderId="4" xfId="0" applyFont="1" applyBorder="1" applyAlignment="1">
      <alignment horizontal="center" vertical="top" wrapText="1"/>
    </xf>
    <xf numFmtId="0" fontId="1" fillId="5" borderId="0" xfId="0" applyFont="1" applyFill="1" applyAlignment="1">
      <alignment horizontal="left" vertical="top"/>
    </xf>
    <xf numFmtId="0" fontId="1" fillId="0" borderId="1" xfId="0" applyFont="1" applyFill="1" applyBorder="1" applyAlignment="1">
      <alignment vertical="top" wrapText="1"/>
    </xf>
    <xf numFmtId="0" fontId="0" fillId="0" borderId="1" xfId="0" applyFill="1" applyBorder="1" applyAlignment="1">
      <alignment vertical="top" wrapText="1"/>
    </xf>
    <xf numFmtId="0" fontId="13" fillId="0" borderId="1" xfId="0" applyFont="1" applyFill="1" applyBorder="1" applyAlignment="1">
      <alignment vertical="top" wrapText="1"/>
    </xf>
    <xf numFmtId="0" fontId="0" fillId="0" borderId="1" xfId="0" applyFill="1" applyBorder="1" applyAlignment="1">
      <alignment horizontal="left" vertical="top" wrapText="1"/>
    </xf>
    <xf numFmtId="0" fontId="1" fillId="0" borderId="1" xfId="0" applyFont="1" applyFill="1" applyBorder="1" applyAlignment="1">
      <alignment horizontal="center" vertical="top" wrapText="1"/>
    </xf>
    <xf numFmtId="0" fontId="3" fillId="0" borderId="1" xfId="1" applyFont="1" applyFill="1" applyBorder="1" applyAlignment="1">
      <alignment horizontal="center" vertical="top" wrapText="1"/>
    </xf>
    <xf numFmtId="0" fontId="0" fillId="0" borderId="0" xfId="0" applyFill="1"/>
  </cellXfs>
  <cellStyles count="2">
    <cellStyle name="Hyperlink" xfId="1" builtinId="8"/>
    <cellStyle name="Normal" xfId="0" builtinId="0"/>
  </cellStyles>
  <dxfs count="27">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84B1-E101-4645-A71A-98F35FEFE33F}">
  <dimension ref="A1:A13"/>
  <sheetViews>
    <sheetView zoomScaleNormal="100" workbookViewId="0">
      <selection activeCell="A3" sqref="A3"/>
    </sheetView>
  </sheetViews>
  <sheetFormatPr defaultColWidth="8.81640625" defaultRowHeight="15.5"/>
  <cols>
    <col min="1" max="1" width="138.1796875" style="11" customWidth="1"/>
    <col min="2" max="16384" width="8.81640625" style="11"/>
  </cols>
  <sheetData>
    <row r="1" spans="1:1" ht="23.5">
      <c r="A1" s="14" t="s">
        <v>42</v>
      </c>
    </row>
    <row r="2" spans="1:1">
      <c r="A2" s="13" t="s">
        <v>52</v>
      </c>
    </row>
    <row r="3" spans="1:1" ht="77.5">
      <c r="A3" s="9" t="s">
        <v>53</v>
      </c>
    </row>
    <row r="4" spans="1:1">
      <c r="A4" s="9"/>
    </row>
    <row r="5" spans="1:1">
      <c r="A5" s="12" t="s">
        <v>54</v>
      </c>
    </row>
    <row r="6" spans="1:1" ht="62">
      <c r="A6" s="10" t="s">
        <v>61</v>
      </c>
    </row>
    <row r="7" spans="1:1">
      <c r="A7" s="10" t="s">
        <v>55</v>
      </c>
    </row>
    <row r="8" spans="1:1">
      <c r="A8" s="10" t="s">
        <v>56</v>
      </c>
    </row>
    <row r="9" spans="1:1">
      <c r="A9" s="10" t="s">
        <v>57</v>
      </c>
    </row>
    <row r="10" spans="1:1">
      <c r="A10" s="10" t="s">
        <v>60</v>
      </c>
    </row>
    <row r="12" spans="1:1">
      <c r="A12" s="12" t="s">
        <v>58</v>
      </c>
    </row>
    <row r="13" spans="1:1" ht="31">
      <c r="A13" s="10" t="s">
        <v>59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M96"/>
  <sheetViews>
    <sheetView tabSelected="1" zoomScale="70" zoomScaleNormal="70" zoomScaleSheetLayoutView="40" zoomScalePageLayoutView="50" workbookViewId="0">
      <pane ySplit="1" topLeftCell="A2" activePane="bottomLeft" state="frozen"/>
      <selection pane="bottomLeft" activeCell="I96" sqref="I96"/>
    </sheetView>
  </sheetViews>
  <sheetFormatPr defaultColWidth="9.1796875" defaultRowHeight="54.65" customHeight="1"/>
  <cols>
    <col min="1" max="1" width="15.7265625" style="2" customWidth="1"/>
    <col min="2" max="2" width="31" style="25" customWidth="1"/>
    <col min="3" max="3" width="23.81640625" style="25" customWidth="1"/>
    <col min="4" max="4" width="67.81640625" style="16" customWidth="1"/>
    <col min="5" max="5" width="117.1796875" style="26" customWidth="1"/>
    <col min="6" max="6" width="13.54296875" style="25" customWidth="1"/>
    <col min="7" max="7" width="21" style="25" customWidth="1"/>
    <col min="8" max="8" width="16.81640625" style="25" customWidth="1"/>
    <col min="9" max="9" width="14.54296875" style="4" customWidth="1"/>
    <col min="10" max="10" width="23.1796875" style="26" customWidth="1"/>
    <col min="11" max="11" width="17.1796875" style="20" customWidth="1"/>
    <col min="12" max="12" width="26.54296875" style="26" customWidth="1"/>
    <col min="13" max="16384" width="9.1796875" style="25"/>
  </cols>
  <sheetData>
    <row r="1" spans="1:12" s="22" customFormat="1" ht="53.5" customHeight="1">
      <c r="A1" s="17" t="s">
        <v>21</v>
      </c>
      <c r="B1" s="21" t="s">
        <v>22</v>
      </c>
      <c r="C1" s="21" t="s">
        <v>23</v>
      </c>
      <c r="D1" s="18" t="s">
        <v>24</v>
      </c>
      <c r="E1" s="17" t="s">
        <v>20</v>
      </c>
      <c r="F1" s="21" t="s">
        <v>17</v>
      </c>
      <c r="G1" s="21" t="s">
        <v>18</v>
      </c>
      <c r="H1" s="21" t="s">
        <v>19</v>
      </c>
      <c r="I1" s="17" t="s">
        <v>40</v>
      </c>
      <c r="J1" s="21" t="s">
        <v>41</v>
      </c>
      <c r="K1" s="19" t="s">
        <v>26</v>
      </c>
      <c r="L1" s="49" t="s">
        <v>43</v>
      </c>
    </row>
    <row r="2" spans="1:12" ht="54.65" customHeight="1">
      <c r="A2" s="1" t="s">
        <v>303</v>
      </c>
      <c r="B2" s="23" t="s">
        <v>50</v>
      </c>
      <c r="C2" s="23" t="s">
        <v>51</v>
      </c>
      <c r="D2" s="15" t="s">
        <v>304</v>
      </c>
      <c r="E2" s="24" t="s">
        <v>312</v>
      </c>
      <c r="F2" s="23" t="s">
        <v>1</v>
      </c>
      <c r="G2" s="23" t="s">
        <v>35</v>
      </c>
      <c r="H2" s="23" t="s">
        <v>141</v>
      </c>
      <c r="I2" s="3" t="s">
        <v>29</v>
      </c>
      <c r="J2" s="24" t="s">
        <v>3</v>
      </c>
      <c r="K2" s="61" t="str">
        <f>HYPERLINK("mailto:"&amp;VLOOKUP(L2,'CONCAT Codes'!$A$14:$G$26,5,FALSE)&amp;"?subject="&amp;_xlfn.CONCAT(C2," - APPLICANT for ",A2)&amp;"&amp;cc="&amp;'CONCAT Codes'!$A$32&amp;"&amp;body="&amp;D2&amp;"%0A%0APlease see my resume and bio for the above tour.","Click HERE to apply")</f>
        <v>Click HERE to apply</v>
      </c>
      <c r="L2" s="24" t="s">
        <v>47</v>
      </c>
    </row>
    <row r="3" spans="1:12" ht="54.65" customHeight="1">
      <c r="A3" s="1" t="s">
        <v>335</v>
      </c>
      <c r="B3" s="23" t="s">
        <v>261</v>
      </c>
      <c r="C3" s="23" t="s">
        <v>262</v>
      </c>
      <c r="D3" s="15" t="s">
        <v>336</v>
      </c>
      <c r="E3" s="24" t="s">
        <v>339</v>
      </c>
      <c r="F3" s="23" t="s">
        <v>1</v>
      </c>
      <c r="G3" s="23" t="s">
        <v>337</v>
      </c>
      <c r="H3" s="23" t="s">
        <v>338</v>
      </c>
      <c r="I3" s="3" t="s">
        <v>29</v>
      </c>
      <c r="J3" s="24" t="s">
        <v>3</v>
      </c>
      <c r="K3" s="61" t="str">
        <f>HYPERLINK("mailto:"&amp;VLOOKUP(L3,'CONCAT Codes'!$A$14:$G$26,5,FALSE)&amp;"?subject="&amp;_xlfn.CONCAT(C3," - APPLICANT for ",A3)&amp;"&amp;cc="&amp;'CONCAT Codes'!$A$32&amp;"&amp;body="&amp;D3&amp;"%0A%0APlease see my resume and bio for the above tour.","Click HERE to apply")</f>
        <v>Click HERE to apply</v>
      </c>
      <c r="L3" s="24" t="s">
        <v>44</v>
      </c>
    </row>
    <row r="4" spans="1:12" ht="54.65" customHeight="1">
      <c r="A4" s="1" t="s">
        <v>345</v>
      </c>
      <c r="B4" s="23" t="s">
        <v>50</v>
      </c>
      <c r="C4" s="23" t="s">
        <v>51</v>
      </c>
      <c r="D4" s="15" t="s">
        <v>346</v>
      </c>
      <c r="E4" s="24" t="s">
        <v>349</v>
      </c>
      <c r="F4" s="23" t="s">
        <v>1</v>
      </c>
      <c r="G4" s="23" t="s">
        <v>185</v>
      </c>
      <c r="H4" s="23" t="s">
        <v>141</v>
      </c>
      <c r="I4" s="3" t="s">
        <v>29</v>
      </c>
      <c r="J4" s="24" t="s">
        <v>3</v>
      </c>
      <c r="K4" s="61" t="str">
        <f>HYPERLINK("mailto:"&amp;VLOOKUP(L4,'CONCAT Codes'!$A$14:$G$26,5,FALSE)&amp;"?subject="&amp;_xlfn.CONCAT(C4," - APPLICANT for ",A4)&amp;"&amp;cc="&amp;'CONCAT Codes'!$A$32&amp;"&amp;body="&amp;D4&amp;"%0A%0APlease see my resume and bio for the above tour.","Click HERE to apply")</f>
        <v>Click HERE to apply</v>
      </c>
      <c r="L4" s="24" t="s">
        <v>47</v>
      </c>
    </row>
    <row r="5" spans="1:12" ht="54.65" customHeight="1">
      <c r="A5" s="1" t="s">
        <v>347</v>
      </c>
      <c r="B5" s="23" t="s">
        <v>50</v>
      </c>
      <c r="C5" s="23" t="s">
        <v>51</v>
      </c>
      <c r="D5" s="15" t="s">
        <v>348</v>
      </c>
      <c r="E5" s="24" t="s">
        <v>350</v>
      </c>
      <c r="F5" s="23" t="s">
        <v>1</v>
      </c>
      <c r="G5" s="23" t="s">
        <v>185</v>
      </c>
      <c r="H5" s="23" t="s">
        <v>141</v>
      </c>
      <c r="I5" s="3" t="s">
        <v>29</v>
      </c>
      <c r="J5" s="24" t="s">
        <v>3</v>
      </c>
      <c r="K5" s="61" t="str">
        <f>HYPERLINK("mailto:"&amp;VLOOKUP(L5,'CONCAT Codes'!$A$14:$G$26,5,FALSE)&amp;"?subject="&amp;_xlfn.CONCAT(C5," - APPLICANT for ",A5)&amp;"&amp;cc="&amp;'CONCAT Codes'!$A$32&amp;"&amp;body="&amp;D5&amp;"%0A%0APlease see my resume and bio for the above tour.","Click HERE to apply")</f>
        <v>Click HERE to apply</v>
      </c>
      <c r="L5" s="24" t="s">
        <v>47</v>
      </c>
    </row>
    <row r="6" spans="1:12" ht="54.65" customHeight="1">
      <c r="A6" s="1" t="s">
        <v>461</v>
      </c>
      <c r="B6" s="23" t="s">
        <v>50</v>
      </c>
      <c r="C6" s="23" t="s">
        <v>51</v>
      </c>
      <c r="D6" s="15" t="s">
        <v>206</v>
      </c>
      <c r="E6" s="24" t="s">
        <v>470</v>
      </c>
      <c r="F6" s="23" t="s">
        <v>1</v>
      </c>
      <c r="G6" s="23" t="s">
        <v>28</v>
      </c>
      <c r="H6" s="23" t="s">
        <v>141</v>
      </c>
      <c r="I6" s="3" t="s">
        <v>29</v>
      </c>
      <c r="J6" s="24" t="s">
        <v>3</v>
      </c>
      <c r="K6" s="61" t="str">
        <f>HYPERLINK("mailto:"&amp;VLOOKUP(L6,'CONCAT Codes'!$A$14:$G$26,5,FALSE)&amp;"?subject="&amp;_xlfn.CONCAT(C6," - APPLICANT for ",A6)&amp;"&amp;cc="&amp;'CONCAT Codes'!$A$32&amp;"&amp;body="&amp;D6&amp;"%0A%0APlease see my resume and bio for the above tour.","Click HERE to apply")</f>
        <v>Click HERE to apply</v>
      </c>
      <c r="L6" s="24" t="s">
        <v>47</v>
      </c>
    </row>
    <row r="7" spans="1:12" ht="54.65" customHeight="1">
      <c r="A7" s="1" t="s">
        <v>466</v>
      </c>
      <c r="B7" s="23" t="s">
        <v>50</v>
      </c>
      <c r="C7" s="23" t="s">
        <v>51</v>
      </c>
      <c r="D7" s="15" t="s">
        <v>375</v>
      </c>
      <c r="E7" s="24" t="s">
        <v>472</v>
      </c>
      <c r="F7" s="23" t="s">
        <v>1</v>
      </c>
      <c r="G7" s="23" t="s">
        <v>27</v>
      </c>
      <c r="H7" s="23" t="s">
        <v>141</v>
      </c>
      <c r="I7" s="3" t="s">
        <v>29</v>
      </c>
      <c r="J7" s="24" t="s">
        <v>3</v>
      </c>
      <c r="K7" s="61" t="str">
        <f>HYPERLINK("mailto:"&amp;VLOOKUP(L7,'CONCAT Codes'!$A$14:$G$26,5,FALSE)&amp;"?subject="&amp;_xlfn.CONCAT(C7," - APPLICANT for ",A7)&amp;"&amp;cc="&amp;'CONCAT Codes'!$A$32&amp;"&amp;body="&amp;D7&amp;"%0A%0APlease see my resume and bio for the above tour.","Click HERE to apply")</f>
        <v>Click HERE to apply</v>
      </c>
      <c r="L7" s="24" t="s">
        <v>47</v>
      </c>
    </row>
    <row r="8" spans="1:12" ht="54.65" customHeight="1">
      <c r="A8" s="1" t="s">
        <v>557</v>
      </c>
      <c r="B8" s="23" t="s">
        <v>50</v>
      </c>
      <c r="C8" s="23" t="s">
        <v>51</v>
      </c>
      <c r="D8" s="15" t="s">
        <v>558</v>
      </c>
      <c r="E8" s="24" t="s">
        <v>563</v>
      </c>
      <c r="F8" s="23" t="s">
        <v>1</v>
      </c>
      <c r="G8" s="23" t="s">
        <v>30</v>
      </c>
      <c r="H8" s="23" t="s">
        <v>141</v>
      </c>
      <c r="I8" s="3" t="s">
        <v>29</v>
      </c>
      <c r="J8" s="24" t="s">
        <v>3</v>
      </c>
      <c r="K8" s="61" t="str">
        <f>HYPERLINK("mailto:"&amp;VLOOKUP(L8,'CONCAT Codes'!$A$14:$G$26,5,FALSE)&amp;"?subject="&amp;_xlfn.CONCAT(C8," - APPLICANT for ",A8)&amp;"&amp;cc="&amp;'CONCAT Codes'!$A$32&amp;"&amp;body="&amp;D8&amp;"%0A%0APlease see my resume and bio for the above tour.","Click HERE to apply")</f>
        <v>Click HERE to apply</v>
      </c>
      <c r="L8" s="24" t="s">
        <v>47</v>
      </c>
    </row>
    <row r="9" spans="1:12" ht="54.65" customHeight="1">
      <c r="A9" s="1" t="s">
        <v>559</v>
      </c>
      <c r="B9" s="23" t="s">
        <v>50</v>
      </c>
      <c r="C9" s="23" t="s">
        <v>51</v>
      </c>
      <c r="D9" s="15" t="s">
        <v>560</v>
      </c>
      <c r="E9" s="24" t="s">
        <v>564</v>
      </c>
      <c r="F9" s="23" t="s">
        <v>1</v>
      </c>
      <c r="G9" s="23" t="s">
        <v>39</v>
      </c>
      <c r="H9" s="23" t="s">
        <v>141</v>
      </c>
      <c r="I9" s="3" t="s">
        <v>29</v>
      </c>
      <c r="J9" s="24" t="s">
        <v>3</v>
      </c>
      <c r="K9" s="61" t="str">
        <f>HYPERLINK("mailto:"&amp;VLOOKUP(L9,'CONCAT Codes'!$A$14:$G$26,5,FALSE)&amp;"?subject="&amp;_xlfn.CONCAT(C9," - APPLICANT for ",A9)&amp;"&amp;cc="&amp;'CONCAT Codes'!$A$32&amp;"&amp;body="&amp;D9&amp;"%0A%0APlease see my resume and bio for the above tour.","Click HERE to apply")</f>
        <v>Click HERE to apply</v>
      </c>
      <c r="L9" s="24" t="s">
        <v>47</v>
      </c>
    </row>
    <row r="10" spans="1:12" ht="54.65" customHeight="1">
      <c r="A10" s="1" t="s">
        <v>605</v>
      </c>
      <c r="B10" s="23" t="s">
        <v>50</v>
      </c>
      <c r="C10" s="23" t="s">
        <v>51</v>
      </c>
      <c r="D10" s="15" t="s">
        <v>606</v>
      </c>
      <c r="E10" s="24" t="s">
        <v>611</v>
      </c>
      <c r="F10" s="23" t="s">
        <v>1</v>
      </c>
      <c r="G10" s="23" t="s">
        <v>185</v>
      </c>
      <c r="H10" s="23" t="s">
        <v>141</v>
      </c>
      <c r="I10" s="3" t="s">
        <v>29</v>
      </c>
      <c r="J10" s="24" t="s">
        <v>3</v>
      </c>
      <c r="K10" s="62" t="str">
        <f>HYPERLINK("mailto:"&amp;VLOOKUP(L10,'CONCAT Codes'!$A$14:$G$26,5,FALSE)&amp;"?subject="&amp;_xlfn.CONCAT(C10," - APPLICANT for ",A10)&amp;"&amp;cc="&amp;'CONCAT Codes'!$A$32&amp;"&amp;body="&amp;D10&amp;"%0A%0APlease see my resume and bio for the above tour.","Click HERE to apply")</f>
        <v>Click HERE to apply</v>
      </c>
      <c r="L10" s="24" t="s">
        <v>47</v>
      </c>
    </row>
    <row r="11" spans="1:12" ht="54.65" customHeight="1">
      <c r="A11" s="1" t="s">
        <v>618</v>
      </c>
      <c r="B11" s="23" t="s">
        <v>619</v>
      </c>
      <c r="C11" s="23" t="s">
        <v>620</v>
      </c>
      <c r="D11" s="15" t="s">
        <v>621</v>
      </c>
      <c r="E11" s="24" t="s">
        <v>648</v>
      </c>
      <c r="F11" s="23" t="s">
        <v>25</v>
      </c>
      <c r="G11" s="23" t="s">
        <v>27</v>
      </c>
      <c r="H11" s="23" t="s">
        <v>622</v>
      </c>
      <c r="I11" s="3" t="s">
        <v>29</v>
      </c>
      <c r="J11" s="24" t="s">
        <v>3</v>
      </c>
      <c r="K11" s="62" t="str">
        <f>HYPERLINK("mailto:"&amp;VLOOKUP(L11,'CONCAT Codes'!$A$14:$G$26,5,FALSE)&amp;"?subject="&amp;_xlfn.CONCAT(C11," - APPLICANT for ",A11)&amp;"&amp;cc="&amp;'CONCAT Codes'!$A$32&amp;"&amp;body="&amp;D11&amp;"%0A%0APlease see my resume and bio for the above tour.","Click HERE to apply")</f>
        <v>Click HERE to apply</v>
      </c>
      <c r="L11" s="24" t="s">
        <v>188</v>
      </c>
    </row>
    <row r="12" spans="1:12" ht="54.65" customHeight="1">
      <c r="A12" s="1" t="s">
        <v>253</v>
      </c>
      <c r="B12" s="23" t="s">
        <v>8</v>
      </c>
      <c r="C12" s="23" t="s">
        <v>252</v>
      </c>
      <c r="D12" s="15" t="s">
        <v>254</v>
      </c>
      <c r="E12" s="24" t="s">
        <v>255</v>
      </c>
      <c r="F12" s="23" t="s">
        <v>25</v>
      </c>
      <c r="G12" s="23" t="s">
        <v>28</v>
      </c>
      <c r="H12" s="23" t="s">
        <v>9</v>
      </c>
      <c r="I12" s="3" t="s">
        <v>7</v>
      </c>
      <c r="J12" s="24" t="s">
        <v>3</v>
      </c>
      <c r="K12" s="62" t="str">
        <f>HYPERLINK("mailto:"&amp;VLOOKUP(L12,'CONCAT Codes'!$A$14:$G$26,5,FALSE)&amp;"?subject="&amp;_xlfn.CONCAT(C12," - APPLICANT for ",A12)&amp;"&amp;cc="&amp;'CONCAT Codes'!$A$32&amp;"&amp;body="&amp;D12&amp;"%0A%0APlease see my resume and bio for the above tour.","Click HERE to apply")</f>
        <v>Click HERE to apply</v>
      </c>
      <c r="L12" s="24" t="s">
        <v>64</v>
      </c>
    </row>
    <row r="13" spans="1:12" ht="203">
      <c r="A13" s="1" t="s">
        <v>278</v>
      </c>
      <c r="B13" s="23" t="s">
        <v>33</v>
      </c>
      <c r="C13" s="23" t="s">
        <v>224</v>
      </c>
      <c r="D13" s="15" t="s">
        <v>225</v>
      </c>
      <c r="E13" s="24" t="s">
        <v>279</v>
      </c>
      <c r="F13" s="23" t="s">
        <v>1</v>
      </c>
      <c r="G13" s="23" t="s">
        <v>217</v>
      </c>
      <c r="H13" s="23" t="s">
        <v>227</v>
      </c>
      <c r="I13" s="3" t="s">
        <v>7</v>
      </c>
      <c r="J13" s="24" t="s">
        <v>3</v>
      </c>
      <c r="K13" s="62" t="str">
        <f>HYPERLINK("mailto:"&amp;VLOOKUP(L13,'CONCAT Codes'!$A$14:$G$26,5,FALSE)&amp;"?subject="&amp;_xlfn.CONCAT(C13," - APPLICANT for ",A13)&amp;"&amp;cc="&amp;'CONCAT Codes'!$A$32&amp;"&amp;body="&amp;D13&amp;"%0A%0APlease see my resume and bio for the above tour.","Click HERE to apply")</f>
        <v>Click HERE to apply</v>
      </c>
      <c r="L13" s="24" t="s">
        <v>187</v>
      </c>
    </row>
    <row r="14" spans="1:12" ht="54.65" customHeight="1">
      <c r="A14" s="1" t="s">
        <v>433</v>
      </c>
      <c r="B14" s="23" t="s">
        <v>33</v>
      </c>
      <c r="C14" s="23" t="s">
        <v>434</v>
      </c>
      <c r="D14" s="15" t="s">
        <v>225</v>
      </c>
      <c r="E14" s="24" t="s">
        <v>438</v>
      </c>
      <c r="F14" s="23" t="s">
        <v>1</v>
      </c>
      <c r="G14" s="23" t="s">
        <v>440</v>
      </c>
      <c r="H14" s="23" t="s">
        <v>435</v>
      </c>
      <c r="I14" s="3" t="s">
        <v>7</v>
      </c>
      <c r="J14" s="24" t="s">
        <v>3</v>
      </c>
      <c r="K14" s="62" t="str">
        <f>HYPERLINK("mailto:"&amp;VLOOKUP(L14,'CONCAT Codes'!$A$14:$G$26,5,FALSE)&amp;"?subject="&amp;_xlfn.CONCAT(C14," - APPLICANT for ",A14)&amp;"&amp;cc="&amp;'CONCAT Codes'!$A$32&amp;"&amp;body="&amp;D14&amp;"%0A%0APlease see my resume and bio for the above tour.","Click HERE to apply")</f>
        <v>Click HERE to apply</v>
      </c>
      <c r="L14" s="24" t="s">
        <v>187</v>
      </c>
    </row>
    <row r="15" spans="1:12" ht="54.65" customHeight="1">
      <c r="A15" s="1" t="s">
        <v>449</v>
      </c>
      <c r="B15" s="23" t="s">
        <v>8</v>
      </c>
      <c r="C15" s="23" t="s">
        <v>252</v>
      </c>
      <c r="D15" s="15" t="s">
        <v>450</v>
      </c>
      <c r="E15" s="24" t="s">
        <v>456</v>
      </c>
      <c r="F15" s="23" t="s">
        <v>1</v>
      </c>
      <c r="G15" s="23" t="s">
        <v>186</v>
      </c>
      <c r="H15" s="23" t="s">
        <v>9</v>
      </c>
      <c r="I15" s="3" t="s">
        <v>7</v>
      </c>
      <c r="J15" s="24" t="s">
        <v>3</v>
      </c>
      <c r="K15" s="62" t="str">
        <f>HYPERLINK("mailto:"&amp;VLOOKUP(L15,'CONCAT Codes'!$A$14:$G$26,5,FALSE)&amp;"?subject="&amp;_xlfn.CONCAT(C15," - APPLICANT for ",A15)&amp;"&amp;cc="&amp;'CONCAT Codes'!$A$32&amp;"&amp;body="&amp;D15&amp;"%0A%0APlease see my resume and bio for the above tour.","Click HERE to apply")</f>
        <v>Click HERE to apply</v>
      </c>
      <c r="L15" s="24" t="s">
        <v>64</v>
      </c>
    </row>
    <row r="16" spans="1:12" ht="54.65" customHeight="1">
      <c r="A16" s="1" t="s">
        <v>497</v>
      </c>
      <c r="B16" s="23" t="s">
        <v>8</v>
      </c>
      <c r="C16" s="23" t="s">
        <v>252</v>
      </c>
      <c r="D16" s="15" t="s">
        <v>498</v>
      </c>
      <c r="E16" s="24" t="s">
        <v>499</v>
      </c>
      <c r="F16" s="23" t="s">
        <v>25</v>
      </c>
      <c r="G16" s="23" t="s">
        <v>440</v>
      </c>
      <c r="H16" s="23" t="s">
        <v>9</v>
      </c>
      <c r="I16" s="3" t="s">
        <v>7</v>
      </c>
      <c r="J16" s="24" t="s">
        <v>3</v>
      </c>
      <c r="K16" s="62" t="str">
        <f>HYPERLINK("mailto:"&amp;VLOOKUP(L16,'CONCAT Codes'!$A$14:$G$26,5,FALSE)&amp;"?subject="&amp;_xlfn.CONCAT(C16," - APPLICANT for ",A16)&amp;"&amp;cc="&amp;'CONCAT Codes'!$A$32&amp;"&amp;body="&amp;D16&amp;"%0A%0APlease see my resume and bio for the above tour.","Click HERE to apply")</f>
        <v>Click HERE to apply</v>
      </c>
      <c r="L16" s="24" t="s">
        <v>64</v>
      </c>
    </row>
    <row r="17" spans="1:13" ht="54.65" customHeight="1">
      <c r="A17" s="1" t="s">
        <v>500</v>
      </c>
      <c r="B17" s="23" t="s">
        <v>33</v>
      </c>
      <c r="C17" s="23" t="s">
        <v>183</v>
      </c>
      <c r="D17" s="15" t="s">
        <v>501</v>
      </c>
      <c r="E17" s="24" t="s">
        <v>505</v>
      </c>
      <c r="F17" s="23" t="s">
        <v>1</v>
      </c>
      <c r="G17" s="23" t="s">
        <v>146</v>
      </c>
      <c r="H17" s="23" t="s">
        <v>184</v>
      </c>
      <c r="I17" s="3" t="s">
        <v>7</v>
      </c>
      <c r="J17" s="24" t="s">
        <v>3</v>
      </c>
      <c r="K17" s="62" t="str">
        <f>HYPERLINK("mailto:"&amp;VLOOKUP(L17,'CONCAT Codes'!$A$14:$G$26,5,FALSE)&amp;"?subject="&amp;_xlfn.CONCAT(C17," - APPLICANT for ",A17)&amp;"&amp;cc="&amp;'CONCAT Codes'!$A$32&amp;"&amp;body="&amp;D17&amp;"%0A%0APlease see my resume and bio for the above tour.","Click HERE to apply")</f>
        <v>Click HERE to apply</v>
      </c>
      <c r="L17" s="24" t="s">
        <v>187</v>
      </c>
    </row>
    <row r="18" spans="1:13" ht="54.65" customHeight="1">
      <c r="A18" s="1" t="s">
        <v>502</v>
      </c>
      <c r="B18" s="23" t="s">
        <v>33</v>
      </c>
      <c r="C18" s="23" t="s">
        <v>183</v>
      </c>
      <c r="D18" s="15" t="s">
        <v>503</v>
      </c>
      <c r="E18" s="24" t="s">
        <v>506</v>
      </c>
      <c r="F18" s="23" t="s">
        <v>1</v>
      </c>
      <c r="G18" s="23" t="s">
        <v>146</v>
      </c>
      <c r="H18" s="23" t="s">
        <v>184</v>
      </c>
      <c r="I18" s="3" t="s">
        <v>7</v>
      </c>
      <c r="J18" s="24" t="s">
        <v>3</v>
      </c>
      <c r="K18" s="62" t="str">
        <f>HYPERLINK("mailto:"&amp;VLOOKUP(L18,'CONCAT Codes'!$A$14:$G$26,5,FALSE)&amp;"?subject="&amp;_xlfn.CONCAT(C18," - APPLICANT for ",A18)&amp;"&amp;cc="&amp;'CONCAT Codes'!$A$32&amp;"&amp;body="&amp;D18&amp;"%0A%0APlease see my resume and bio for the above tour.","Click HERE to apply")</f>
        <v>Click HERE to apply</v>
      </c>
      <c r="L18" s="24" t="s">
        <v>187</v>
      </c>
    </row>
    <row r="19" spans="1:13" ht="54.65" customHeight="1">
      <c r="A19" s="1" t="s">
        <v>474</v>
      </c>
      <c r="B19" s="23" t="s">
        <v>0</v>
      </c>
      <c r="C19" s="23" t="s">
        <v>150</v>
      </c>
      <c r="D19" s="15" t="s">
        <v>235</v>
      </c>
      <c r="E19" s="24" t="s">
        <v>565</v>
      </c>
      <c r="F19" s="23" t="s">
        <v>1</v>
      </c>
      <c r="G19" s="23" t="s">
        <v>39</v>
      </c>
      <c r="H19" s="23" t="s">
        <v>475</v>
      </c>
      <c r="I19" s="3" t="s">
        <v>7</v>
      </c>
      <c r="J19" s="24" t="s">
        <v>3</v>
      </c>
      <c r="K19" s="62" t="str">
        <f>HYPERLINK("mailto:"&amp;VLOOKUP(L19,'CONCAT Codes'!$A$14:$G$26,5,FALSE)&amp;"?subject="&amp;_xlfn.CONCAT(C19," - APPLICANT for ",A19)&amp;"&amp;cc="&amp;'CONCAT Codes'!$A$32&amp;"&amp;body="&amp;D19&amp;"%0A%0APlease see my resume and bio for the above tour.","Click HERE to apply")</f>
        <v>Click HERE to apply</v>
      </c>
      <c r="L19" s="24" t="s">
        <v>188</v>
      </c>
    </row>
    <row r="20" spans="1:13" ht="54.65" customHeight="1">
      <c r="A20" s="63" t="s">
        <v>635</v>
      </c>
      <c r="B20" s="64" t="s">
        <v>33</v>
      </c>
      <c r="C20" s="64" t="s">
        <v>636</v>
      </c>
      <c r="D20" s="65" t="s">
        <v>318</v>
      </c>
      <c r="E20" s="66" t="s">
        <v>651</v>
      </c>
      <c r="F20" s="64" t="s">
        <v>1</v>
      </c>
      <c r="G20" s="64" t="s">
        <v>637</v>
      </c>
      <c r="H20" s="64" t="s">
        <v>638</v>
      </c>
      <c r="I20" s="67" t="s">
        <v>639</v>
      </c>
      <c r="J20" s="66" t="s">
        <v>3</v>
      </c>
      <c r="K20" s="62" t="str">
        <f>HYPERLINK("mailto:"&amp;VLOOKUP(L20,'CONCAT Codes'!$A$14:$G$26,5,FALSE)&amp;"?subject="&amp;_xlfn.CONCAT(C20," - APPLICANT for ",A20)&amp;"&amp;cc="&amp;'CONCAT Codes'!$A$32&amp;"&amp;body="&amp;D20&amp;"%0A%0APlease see my resume and bio for the above tour.","Click HERE to apply")</f>
        <v>Click HERE to apply</v>
      </c>
      <c r="L20" s="24" t="s">
        <v>187</v>
      </c>
      <c r="M20" s="70"/>
    </row>
    <row r="21" spans="1:13" ht="54.65" customHeight="1">
      <c r="A21" s="1" t="s">
        <v>623</v>
      </c>
      <c r="B21" s="23" t="s">
        <v>33</v>
      </c>
      <c r="C21" s="23" t="s">
        <v>624</v>
      </c>
      <c r="D21" s="15" t="s">
        <v>625</v>
      </c>
      <c r="E21" s="24" t="s">
        <v>649</v>
      </c>
      <c r="F21" s="23" t="s">
        <v>1</v>
      </c>
      <c r="G21" s="23" t="s">
        <v>36</v>
      </c>
      <c r="H21" s="23" t="s">
        <v>626</v>
      </c>
      <c r="I21" s="3" t="s">
        <v>627</v>
      </c>
      <c r="J21" s="24" t="s">
        <v>3</v>
      </c>
      <c r="K21" s="62" t="str">
        <f>HYPERLINK("mailto:"&amp;VLOOKUP(L21,'CONCAT Codes'!$A$14:$G$26,5,FALSE)&amp;"?subject="&amp;_xlfn.CONCAT(C21," - APPLICANT for ",A21)&amp;"&amp;cc="&amp;'CONCAT Codes'!$A$32&amp;"&amp;body="&amp;D21&amp;"%0A%0APlease see my resume and bio for the above tour.","Click HERE to apply")</f>
        <v>Click HERE to apply</v>
      </c>
      <c r="L21" s="24" t="s">
        <v>187</v>
      </c>
      <c r="M21" s="70"/>
    </row>
    <row r="22" spans="1:13" ht="54.65" customHeight="1">
      <c r="A22" s="1" t="s">
        <v>237</v>
      </c>
      <c r="B22" s="23" t="s">
        <v>159</v>
      </c>
      <c r="C22" s="23" t="s">
        <v>238</v>
      </c>
      <c r="D22" s="15" t="s">
        <v>239</v>
      </c>
      <c r="E22" s="24" t="s">
        <v>240</v>
      </c>
      <c r="F22" s="23" t="s">
        <v>16</v>
      </c>
      <c r="G22" s="23" t="s">
        <v>201</v>
      </c>
      <c r="H22" s="23" t="s">
        <v>160</v>
      </c>
      <c r="I22" s="3" t="s">
        <v>11</v>
      </c>
      <c r="J22" s="24" t="s">
        <v>3</v>
      </c>
      <c r="K22" s="62" t="str">
        <f>HYPERLINK("mailto:"&amp;VLOOKUP(L22,'CONCAT Codes'!$A$14:$G$26,5,FALSE)&amp;"?subject="&amp;_xlfn.CONCAT(C22," - APPLICANT for ",A22)&amp;"&amp;cc="&amp;'CONCAT Codes'!$A$32&amp;"&amp;body="&amp;D22&amp;"%0A%0APlease see my resume and bio for the above tour.","Click HERE to apply")</f>
        <v>Click HERE to apply</v>
      </c>
      <c r="L22" s="24" t="s">
        <v>64</v>
      </c>
      <c r="M22" s="70"/>
    </row>
    <row r="23" spans="1:13" ht="54.65" customHeight="1">
      <c r="A23" s="1" t="s">
        <v>479</v>
      </c>
      <c r="B23" s="23" t="s">
        <v>0</v>
      </c>
      <c r="C23" s="23" t="s">
        <v>480</v>
      </c>
      <c r="D23" s="15" t="s">
        <v>481</v>
      </c>
      <c r="E23" s="24" t="s">
        <v>485</v>
      </c>
      <c r="F23" s="23" t="s">
        <v>16</v>
      </c>
      <c r="G23" s="23" t="s">
        <v>243</v>
      </c>
      <c r="H23" s="23" t="s">
        <v>482</v>
      </c>
      <c r="I23" s="3" t="s">
        <v>483</v>
      </c>
      <c r="J23" s="24" t="s">
        <v>3</v>
      </c>
      <c r="K23" s="62" t="str">
        <f>HYPERLINK("mailto:"&amp;VLOOKUP(L23,'CONCAT Codes'!$A$14:$G$26,5,FALSE)&amp;"?subject="&amp;_xlfn.CONCAT(C23," - APPLICANT for ",A23)&amp;"&amp;cc="&amp;'CONCAT Codes'!$A$32&amp;"&amp;body="&amp;D23&amp;"%0A%0APlease see my resume and bio for the above tour.","Click HERE to apply")</f>
        <v>Click HERE to apply</v>
      </c>
      <c r="L23" s="24" t="s">
        <v>188</v>
      </c>
      <c r="M23" s="70"/>
    </row>
    <row r="24" spans="1:13" ht="54.65" customHeight="1">
      <c r="A24" s="1" t="s">
        <v>299</v>
      </c>
      <c r="B24" s="23" t="s">
        <v>159</v>
      </c>
      <c r="C24" s="23" t="s">
        <v>300</v>
      </c>
      <c r="D24" s="15" t="s">
        <v>301</v>
      </c>
      <c r="E24" s="24" t="s">
        <v>313</v>
      </c>
      <c r="F24" s="23" t="s">
        <v>16</v>
      </c>
      <c r="G24" s="23" t="s">
        <v>182</v>
      </c>
      <c r="H24" s="23" t="s">
        <v>302</v>
      </c>
      <c r="I24" s="3" t="s">
        <v>316</v>
      </c>
      <c r="J24" s="24" t="s">
        <v>3</v>
      </c>
      <c r="K24" s="62" t="str">
        <f>HYPERLINK("mailto:"&amp;VLOOKUP(L24,'CONCAT Codes'!$A$14:$G$26,5,FALSE)&amp;"?subject="&amp;_xlfn.CONCAT(C24," - APPLICANT for ",A24)&amp;"&amp;cc="&amp;'CONCAT Codes'!$A$32&amp;"&amp;body="&amp;D24&amp;"%0A%0APlease see my resume and bio for the above tour.","Click HERE to apply")</f>
        <v>Click HERE to apply</v>
      </c>
      <c r="L24" s="24" t="s">
        <v>64</v>
      </c>
      <c r="M24" s="70"/>
    </row>
    <row r="25" spans="1:13" ht="54.65" customHeight="1">
      <c r="A25" s="1" t="s">
        <v>507</v>
      </c>
      <c r="B25" s="23" t="s">
        <v>8</v>
      </c>
      <c r="C25" s="23" t="s">
        <v>508</v>
      </c>
      <c r="D25" s="15" t="s">
        <v>509</v>
      </c>
      <c r="E25" s="24" t="s">
        <v>520</v>
      </c>
      <c r="F25" s="23" t="s">
        <v>25</v>
      </c>
      <c r="G25" s="23" t="s">
        <v>172</v>
      </c>
      <c r="H25" s="23" t="s">
        <v>510</v>
      </c>
      <c r="I25" s="3" t="s">
        <v>144</v>
      </c>
      <c r="J25" s="24" t="s">
        <v>3</v>
      </c>
      <c r="K25" s="62" t="str">
        <f>HYPERLINK("mailto:"&amp;VLOOKUP(L25,'CONCAT Codes'!$A$14:$G$26,5,FALSE)&amp;"?subject="&amp;_xlfn.CONCAT(C25," - APPLICANT for ",A25)&amp;"&amp;cc="&amp;'CONCAT Codes'!$A$32&amp;"&amp;body="&amp;D25&amp;"%0A%0APlease see my resume and bio for the above tour.","Click HERE to apply")</f>
        <v>Click HERE to apply</v>
      </c>
      <c r="L25" s="24" t="s">
        <v>64</v>
      </c>
    </row>
    <row r="26" spans="1:13" ht="54.65" customHeight="1">
      <c r="A26" s="1" t="s">
        <v>511</v>
      </c>
      <c r="B26" s="23" t="s">
        <v>8</v>
      </c>
      <c r="C26" s="23" t="s">
        <v>508</v>
      </c>
      <c r="D26" s="15" t="s">
        <v>512</v>
      </c>
      <c r="E26" s="24" t="s">
        <v>521</v>
      </c>
      <c r="F26" s="23" t="s">
        <v>25</v>
      </c>
      <c r="G26" s="23" t="s">
        <v>201</v>
      </c>
      <c r="H26" s="23" t="s">
        <v>510</v>
      </c>
      <c r="I26" s="3" t="s">
        <v>144</v>
      </c>
      <c r="J26" s="24" t="s">
        <v>3</v>
      </c>
      <c r="K26" s="62" t="str">
        <f>HYPERLINK("mailto:"&amp;VLOOKUP(L26,'CONCAT Codes'!$A$14:$G$26,5,FALSE)&amp;"?subject="&amp;_xlfn.CONCAT(C26," - APPLICANT for ",A26)&amp;"&amp;cc="&amp;'CONCAT Codes'!$A$32&amp;"&amp;body="&amp;D26&amp;"%0A%0APlease see my resume and bio for the above tour.","Click HERE to apply")</f>
        <v>Click HERE to apply</v>
      </c>
      <c r="L26" s="24" t="s">
        <v>64</v>
      </c>
    </row>
    <row r="27" spans="1:13" ht="54.65" customHeight="1">
      <c r="A27" s="1" t="s">
        <v>533</v>
      </c>
      <c r="B27" s="23" t="s">
        <v>8</v>
      </c>
      <c r="C27" s="23" t="s">
        <v>508</v>
      </c>
      <c r="D27" s="15" t="s">
        <v>534</v>
      </c>
      <c r="E27" s="24" t="s">
        <v>552</v>
      </c>
      <c r="F27" s="23" t="s">
        <v>25</v>
      </c>
      <c r="G27" s="23" t="s">
        <v>35</v>
      </c>
      <c r="H27" s="23" t="s">
        <v>510</v>
      </c>
      <c r="I27" s="3" t="s">
        <v>144</v>
      </c>
      <c r="J27" s="24" t="s">
        <v>3</v>
      </c>
      <c r="K27" s="62" t="str">
        <f>HYPERLINK("mailto:"&amp;VLOOKUP(L27,'CONCAT Codes'!$A$14:$G$26,5,FALSE)&amp;"?subject="&amp;_xlfn.CONCAT(C27," - APPLICANT for ",A27)&amp;"&amp;cc="&amp;'CONCAT Codes'!$A$32&amp;"&amp;body="&amp;D27&amp;"%0A%0APlease see my resume and bio for the above tour.","Click HERE to apply")</f>
        <v>Click HERE to apply</v>
      </c>
      <c r="L27" s="24" t="s">
        <v>64</v>
      </c>
    </row>
    <row r="28" spans="1:13" ht="54.65" customHeight="1">
      <c r="A28" s="1" t="s">
        <v>535</v>
      </c>
      <c r="B28" s="23" t="s">
        <v>8</v>
      </c>
      <c r="C28" s="23" t="s">
        <v>536</v>
      </c>
      <c r="D28" s="15" t="s">
        <v>537</v>
      </c>
      <c r="E28" s="24" t="s">
        <v>549</v>
      </c>
      <c r="F28" s="23" t="s">
        <v>25</v>
      </c>
      <c r="G28" s="23" t="s">
        <v>30</v>
      </c>
      <c r="H28" s="23" t="s">
        <v>510</v>
      </c>
      <c r="I28" s="3" t="s">
        <v>144</v>
      </c>
      <c r="J28" s="24" t="s">
        <v>3</v>
      </c>
      <c r="K28" s="62" t="str">
        <f>HYPERLINK("mailto:"&amp;VLOOKUP(L28,'CONCAT Codes'!$A$14:$G$26,5,FALSE)&amp;"?subject="&amp;_xlfn.CONCAT(C28," - APPLICANT for ",A28)&amp;"&amp;cc="&amp;'CONCAT Codes'!$A$32&amp;"&amp;body="&amp;D28&amp;"%0A%0APlease see my resume and bio for the above tour.","Click HERE to apply")</f>
        <v>Click HERE to apply</v>
      </c>
      <c r="L28" s="24" t="s">
        <v>64</v>
      </c>
    </row>
    <row r="29" spans="1:13" ht="54.65" customHeight="1">
      <c r="A29" s="1" t="s">
        <v>260</v>
      </c>
      <c r="B29" s="23" t="s">
        <v>261</v>
      </c>
      <c r="C29" s="23" t="s">
        <v>262</v>
      </c>
      <c r="D29" s="15" t="s">
        <v>263</v>
      </c>
      <c r="E29" s="24" t="s">
        <v>272</v>
      </c>
      <c r="F29" s="23" t="s">
        <v>1</v>
      </c>
      <c r="G29" s="23" t="s">
        <v>264</v>
      </c>
      <c r="H29" s="23" t="s">
        <v>147</v>
      </c>
      <c r="I29" s="3" t="s">
        <v>2</v>
      </c>
      <c r="J29" s="24" t="s">
        <v>3</v>
      </c>
      <c r="K29" s="62" t="str">
        <f>HYPERLINK("mailto:"&amp;VLOOKUP(L29,'CONCAT Codes'!$A$14:$G$26,5,FALSE)&amp;"?subject="&amp;_xlfn.CONCAT(C29," - APPLICANT for ",A29)&amp;"&amp;cc="&amp;'CONCAT Codes'!$A$32&amp;"&amp;body="&amp;D29&amp;"%0A%0APlease see my resume and bio for the above tour.","Click HERE to apply")</f>
        <v>Click HERE to apply</v>
      </c>
      <c r="L29" s="24" t="s">
        <v>44</v>
      </c>
    </row>
    <row r="30" spans="1:13" ht="54.65" customHeight="1">
      <c r="A30" s="1" t="s">
        <v>358</v>
      </c>
      <c r="B30" s="23" t="s">
        <v>261</v>
      </c>
      <c r="C30" s="23" t="s">
        <v>262</v>
      </c>
      <c r="D30" s="15" t="s">
        <v>336</v>
      </c>
      <c r="E30" s="24" t="s">
        <v>363</v>
      </c>
      <c r="F30" s="23" t="s">
        <v>1</v>
      </c>
      <c r="G30" s="23" t="s">
        <v>359</v>
      </c>
      <c r="H30" s="23" t="s">
        <v>360</v>
      </c>
      <c r="I30" s="3" t="s">
        <v>2</v>
      </c>
      <c r="J30" s="24" t="s">
        <v>3</v>
      </c>
      <c r="K30" s="62" t="str">
        <f>HYPERLINK("mailto:"&amp;VLOOKUP(L30,'CONCAT Codes'!$A$14:$G$26,5,FALSE)&amp;"?subject="&amp;_xlfn.CONCAT(C30," - APPLICANT for ",A30)&amp;"&amp;cc="&amp;'CONCAT Codes'!$A$32&amp;"&amp;body="&amp;D30&amp;"%0A%0APlease see my resume and bio for the above tour.","Click HERE to apply")</f>
        <v>Click HERE to apply</v>
      </c>
      <c r="L30" s="24" t="s">
        <v>44</v>
      </c>
    </row>
    <row r="31" spans="1:13" ht="54.65" customHeight="1">
      <c r="A31" s="1" t="s">
        <v>369</v>
      </c>
      <c r="B31" s="23" t="s">
        <v>161</v>
      </c>
      <c r="C31" s="23" t="s">
        <v>370</v>
      </c>
      <c r="D31" s="15" t="s">
        <v>371</v>
      </c>
      <c r="E31" s="24" t="s">
        <v>406</v>
      </c>
      <c r="F31" s="23" t="s">
        <v>25</v>
      </c>
      <c r="G31" s="23" t="s">
        <v>28</v>
      </c>
      <c r="H31" s="23" t="s">
        <v>147</v>
      </c>
      <c r="I31" s="3" t="s">
        <v>2</v>
      </c>
      <c r="J31" s="24" t="s">
        <v>3</v>
      </c>
      <c r="K31" s="62" t="str">
        <f>HYPERLINK("mailto:"&amp;VLOOKUP(L31,'CONCAT Codes'!$A$14:$G$26,5,FALSE)&amp;"?subject="&amp;_xlfn.CONCAT(C31," - APPLICANT for ",A31)&amp;"&amp;cc="&amp;'CONCAT Codes'!$A$32&amp;"&amp;body="&amp;D31&amp;"%0A%0APlease see my resume and bio for the above tour.","Click HERE to apply")</f>
        <v>Click HERE to apply</v>
      </c>
      <c r="L31" s="24" t="s">
        <v>228</v>
      </c>
    </row>
    <row r="32" spans="1:13" ht="54.65" customHeight="1">
      <c r="A32" s="1" t="s">
        <v>396</v>
      </c>
      <c r="B32" s="23" t="s">
        <v>161</v>
      </c>
      <c r="C32" s="23" t="s">
        <v>397</v>
      </c>
      <c r="D32" s="15" t="s">
        <v>398</v>
      </c>
      <c r="E32" s="24" t="s">
        <v>413</v>
      </c>
      <c r="F32" s="23" t="s">
        <v>25</v>
      </c>
      <c r="G32" s="23" t="s">
        <v>399</v>
      </c>
      <c r="H32" s="23" t="s">
        <v>147</v>
      </c>
      <c r="I32" s="3" t="s">
        <v>2</v>
      </c>
      <c r="J32" s="24" t="s">
        <v>3</v>
      </c>
      <c r="K32" s="62" t="str">
        <f>HYPERLINK("mailto:"&amp;VLOOKUP(L32,'CONCAT Codes'!$A$14:$G$26,5,FALSE)&amp;"?subject="&amp;_xlfn.CONCAT(C32," - APPLICANT for ",A32)&amp;"&amp;cc="&amp;'CONCAT Codes'!$A$32&amp;"&amp;body="&amp;D32&amp;"%0A%0APlease see my resume and bio for the above tour.","Click HERE to apply")</f>
        <v>Click HERE to apply</v>
      </c>
      <c r="L32" s="24" t="s">
        <v>228</v>
      </c>
    </row>
    <row r="33" spans="1:12" ht="54.65" customHeight="1">
      <c r="A33" s="1" t="s">
        <v>400</v>
      </c>
      <c r="B33" s="23" t="s">
        <v>161</v>
      </c>
      <c r="C33" s="23" t="s">
        <v>401</v>
      </c>
      <c r="D33" s="15" t="s">
        <v>402</v>
      </c>
      <c r="E33" s="24" t="s">
        <v>414</v>
      </c>
      <c r="F33" s="23" t="s">
        <v>25</v>
      </c>
      <c r="G33" s="23" t="s">
        <v>403</v>
      </c>
      <c r="H33" s="23" t="s">
        <v>147</v>
      </c>
      <c r="I33" s="3" t="s">
        <v>2</v>
      </c>
      <c r="J33" s="24" t="s">
        <v>3</v>
      </c>
      <c r="K33" s="62" t="str">
        <f>HYPERLINK("mailto:"&amp;VLOOKUP(L33,'CONCAT Codes'!$A$14:$G$26,5,FALSE)&amp;"?subject="&amp;_xlfn.CONCAT(C33," - APPLICANT for ",A33)&amp;"&amp;cc="&amp;'CONCAT Codes'!$A$32&amp;"&amp;body="&amp;D33&amp;"%0A%0APlease see my resume and bio for the above tour.","Click HERE to apply")</f>
        <v>Click HERE to apply</v>
      </c>
      <c r="L33" s="24" t="s">
        <v>228</v>
      </c>
    </row>
    <row r="34" spans="1:12" ht="54.65" customHeight="1">
      <c r="A34" s="1" t="s">
        <v>476</v>
      </c>
      <c r="B34" s="23" t="s">
        <v>261</v>
      </c>
      <c r="C34" s="23" t="s">
        <v>262</v>
      </c>
      <c r="D34" s="15" t="s">
        <v>477</v>
      </c>
      <c r="E34" s="24" t="s">
        <v>484</v>
      </c>
      <c r="F34" s="23" t="s">
        <v>25</v>
      </c>
      <c r="G34" s="23" t="s">
        <v>478</v>
      </c>
      <c r="H34" s="23" t="s">
        <v>147</v>
      </c>
      <c r="I34" s="3" t="s">
        <v>2</v>
      </c>
      <c r="J34" s="24" t="s">
        <v>3</v>
      </c>
      <c r="K34" s="62" t="str">
        <f>HYPERLINK("mailto:"&amp;VLOOKUP(L34,'CONCAT Codes'!$A$14:$G$26,5,FALSE)&amp;"?subject="&amp;_xlfn.CONCAT(C34," - APPLICANT for ",A34)&amp;"&amp;cc="&amp;'CONCAT Codes'!$A$32&amp;"&amp;body="&amp;D34&amp;"%0A%0APlease see my resume and bio for the above tour.","Click HERE to apply")</f>
        <v>Click HERE to apply</v>
      </c>
      <c r="L34" s="24" t="s">
        <v>44</v>
      </c>
    </row>
    <row r="35" spans="1:12" ht="54.65" customHeight="1">
      <c r="A35" s="1" t="s">
        <v>514</v>
      </c>
      <c r="B35" s="23" t="s">
        <v>261</v>
      </c>
      <c r="C35" s="23" t="s">
        <v>262</v>
      </c>
      <c r="D35" s="15" t="s">
        <v>515</v>
      </c>
      <c r="E35" s="24" t="s">
        <v>523</v>
      </c>
      <c r="F35" s="23" t="s">
        <v>25</v>
      </c>
      <c r="G35" s="23" t="s">
        <v>516</v>
      </c>
      <c r="H35" s="23" t="s">
        <v>147</v>
      </c>
      <c r="I35" s="3" t="s">
        <v>2</v>
      </c>
      <c r="J35" s="24" t="s">
        <v>3</v>
      </c>
      <c r="K35" s="62" t="str">
        <f>HYPERLINK("mailto:"&amp;VLOOKUP(L35,'CONCAT Codes'!$A$14:$G$26,5,FALSE)&amp;"?subject="&amp;_xlfn.CONCAT(C35," - APPLICANT for ",A35)&amp;"&amp;cc="&amp;'CONCAT Codes'!$A$32&amp;"&amp;body="&amp;D35&amp;"%0A%0APlease see my resume and bio for the above tour.","Click HERE to apply")</f>
        <v>Click HERE to apply</v>
      </c>
      <c r="L35" s="24" t="s">
        <v>44</v>
      </c>
    </row>
    <row r="36" spans="1:12" ht="54.65" customHeight="1">
      <c r="A36" s="1" t="s">
        <v>517</v>
      </c>
      <c r="B36" s="23" t="s">
        <v>261</v>
      </c>
      <c r="C36" s="23" t="s">
        <v>262</v>
      </c>
      <c r="D36" s="15" t="s">
        <v>518</v>
      </c>
      <c r="E36" s="24" t="s">
        <v>524</v>
      </c>
      <c r="F36" s="23" t="s">
        <v>25</v>
      </c>
      <c r="G36" s="23" t="s">
        <v>27</v>
      </c>
      <c r="H36" s="23" t="s">
        <v>147</v>
      </c>
      <c r="I36" s="3" t="s">
        <v>2</v>
      </c>
      <c r="J36" s="24" t="s">
        <v>3</v>
      </c>
      <c r="K36" s="62" t="str">
        <f>HYPERLINK("mailto:"&amp;VLOOKUP(L36,'CONCAT Codes'!$A$14:$G$26,5,FALSE)&amp;"?subject="&amp;_xlfn.CONCAT(C36," - APPLICANT for ",A36)&amp;"&amp;cc="&amp;'CONCAT Codes'!$A$32&amp;"&amp;body="&amp;D36&amp;"%0A%0APlease see my resume and bio for the above tour.","Click HERE to apply")</f>
        <v>Click HERE to apply</v>
      </c>
      <c r="L36" s="24" t="s">
        <v>44</v>
      </c>
    </row>
    <row r="37" spans="1:12" ht="54.65" customHeight="1">
      <c r="A37" s="1" t="s">
        <v>529</v>
      </c>
      <c r="B37" s="23" t="s">
        <v>6</v>
      </c>
      <c r="C37" s="23" t="s">
        <v>179</v>
      </c>
      <c r="D37" s="15" t="s">
        <v>148</v>
      </c>
      <c r="E37" s="24" t="s">
        <v>531</v>
      </c>
      <c r="F37" s="23" t="s">
        <v>25</v>
      </c>
      <c r="G37" s="23" t="s">
        <v>530</v>
      </c>
      <c r="H37" s="23" t="s">
        <v>32</v>
      </c>
      <c r="I37" s="3" t="s">
        <v>2</v>
      </c>
      <c r="J37" s="24" t="s">
        <v>3</v>
      </c>
      <c r="K37" s="62" t="str">
        <f>HYPERLINK("mailto:"&amp;VLOOKUP(L37,'CONCAT Codes'!$A$14:$G$26,5,FALSE)&amp;"?subject="&amp;_xlfn.CONCAT(C37," - APPLICANT for ",A37)&amp;"&amp;cc="&amp;'CONCAT Codes'!$A$32&amp;"&amp;body="&amp;D37&amp;"%0A%0APlease see my resume and bio for the above tour.","Click HERE to apply")</f>
        <v>Click HERE to apply</v>
      </c>
      <c r="L37" s="24" t="s">
        <v>162</v>
      </c>
    </row>
    <row r="38" spans="1:12" ht="54.65" customHeight="1">
      <c r="A38" s="1" t="s">
        <v>545</v>
      </c>
      <c r="B38" s="23" t="s">
        <v>161</v>
      </c>
      <c r="C38" s="23" t="s">
        <v>546</v>
      </c>
      <c r="D38" s="15" t="s">
        <v>547</v>
      </c>
      <c r="E38" s="24" t="s">
        <v>551</v>
      </c>
      <c r="F38" s="23" t="s">
        <v>25</v>
      </c>
      <c r="G38" s="23" t="s">
        <v>548</v>
      </c>
      <c r="H38" s="23" t="s">
        <v>147</v>
      </c>
      <c r="I38" s="3" t="s">
        <v>2</v>
      </c>
      <c r="J38" s="24" t="s">
        <v>3</v>
      </c>
      <c r="K38" s="62" t="str">
        <f>HYPERLINK("mailto:"&amp;VLOOKUP(L38,'CONCAT Codes'!$A$14:$G$26,5,FALSE)&amp;"?subject="&amp;_xlfn.CONCAT(C38," - APPLICANT for ",A38)&amp;"&amp;cc="&amp;'CONCAT Codes'!$A$32&amp;"&amp;body="&amp;D38&amp;"%0A%0APlease see my resume and bio for the above tour.","Click HERE to apply")</f>
        <v>Click HERE to apply</v>
      </c>
      <c r="L38" s="24" t="s">
        <v>162</v>
      </c>
    </row>
    <row r="39" spans="1:12" ht="54.65" customHeight="1">
      <c r="A39" s="1" t="s">
        <v>615</v>
      </c>
      <c r="B39" s="23" t="s">
        <v>161</v>
      </c>
      <c r="C39" s="23" t="s">
        <v>616</v>
      </c>
      <c r="D39" s="15" t="s">
        <v>617</v>
      </c>
      <c r="E39" s="24" t="s">
        <v>647</v>
      </c>
      <c r="F39" s="23" t="s">
        <v>25</v>
      </c>
      <c r="G39" s="23" t="s">
        <v>420</v>
      </c>
      <c r="H39" s="23" t="s">
        <v>147</v>
      </c>
      <c r="I39" s="3" t="s">
        <v>2</v>
      </c>
      <c r="J39" s="24" t="s">
        <v>3</v>
      </c>
      <c r="K39" s="62" t="str">
        <f>HYPERLINK("mailto:"&amp;VLOOKUP(L39,'CONCAT Codes'!$A$14:$G$26,5,FALSE)&amp;"?subject="&amp;_xlfn.CONCAT(C39," - APPLICANT for ",A39)&amp;"&amp;cc="&amp;'CONCAT Codes'!$A$32&amp;"&amp;body="&amp;D39&amp;"%0A%0APlease see my resume and bio for the above tour.","Click HERE to apply")</f>
        <v>Click HERE to apply</v>
      </c>
      <c r="L39" s="24" t="s">
        <v>228</v>
      </c>
    </row>
    <row r="40" spans="1:12" ht="54.65" customHeight="1">
      <c r="A40" s="1" t="s">
        <v>426</v>
      </c>
      <c r="B40" s="23" t="s">
        <v>161</v>
      </c>
      <c r="C40" s="23" t="s">
        <v>401</v>
      </c>
      <c r="D40" s="15" t="s">
        <v>427</v>
      </c>
      <c r="E40" s="24" t="s">
        <v>430</v>
      </c>
      <c r="F40" s="23" t="s">
        <v>25</v>
      </c>
      <c r="G40" s="23" t="s">
        <v>428</v>
      </c>
      <c r="H40" s="23" t="s">
        <v>152</v>
      </c>
      <c r="I40" s="3" t="s">
        <v>431</v>
      </c>
      <c r="J40" s="24" t="s">
        <v>3</v>
      </c>
      <c r="K40" s="62" t="str">
        <f>HYPERLINK("mailto:"&amp;VLOOKUP(L40,'CONCAT Codes'!$A$14:$G$26,5,FALSE)&amp;"?subject="&amp;_xlfn.CONCAT(C40," - APPLICANT for ",A40)&amp;"&amp;cc="&amp;'CONCAT Codes'!$A$32&amp;"&amp;body="&amp;D40&amp;"%0A%0APlease see my resume and bio for the above tour.","Click HERE to apply")</f>
        <v>Click HERE to apply</v>
      </c>
      <c r="L40" s="24" t="s">
        <v>228</v>
      </c>
    </row>
    <row r="41" spans="1:12" ht="54.65" customHeight="1">
      <c r="A41" s="1" t="s">
        <v>218</v>
      </c>
      <c r="B41" s="23" t="s">
        <v>33</v>
      </c>
      <c r="C41" s="23" t="s">
        <v>219</v>
      </c>
      <c r="D41" s="15" t="s">
        <v>220</v>
      </c>
      <c r="E41" s="24" t="s">
        <v>226</v>
      </c>
      <c r="F41" s="23" t="s">
        <v>1</v>
      </c>
      <c r="G41" s="23" t="s">
        <v>221</v>
      </c>
      <c r="H41" s="23" t="s">
        <v>222</v>
      </c>
      <c r="I41" s="3" t="s">
        <v>223</v>
      </c>
      <c r="J41" s="24" t="s">
        <v>3</v>
      </c>
      <c r="K41" s="62" t="str">
        <f>HYPERLINK("mailto:"&amp;VLOOKUP(L41,'CONCAT Codes'!$A$14:$G$26,5,FALSE)&amp;"?subject="&amp;_xlfn.CONCAT(C41," - APPLICANT for ",A41)&amp;"&amp;cc="&amp;'CONCAT Codes'!$A$32&amp;"&amp;body="&amp;D41&amp;"%0A%0APlease see my resume and bio for the above tour.","Click HERE to apply")</f>
        <v>Click HERE to apply</v>
      </c>
      <c r="L41" s="24" t="s">
        <v>187</v>
      </c>
    </row>
    <row r="42" spans="1:12" ht="54.65" customHeight="1">
      <c r="A42" s="1" t="s">
        <v>317</v>
      </c>
      <c r="B42" s="23" t="s">
        <v>33</v>
      </c>
      <c r="C42" s="23" t="s">
        <v>219</v>
      </c>
      <c r="D42" s="15" t="s">
        <v>318</v>
      </c>
      <c r="E42" s="24" t="s">
        <v>334</v>
      </c>
      <c r="F42" s="23" t="s">
        <v>1</v>
      </c>
      <c r="G42" s="23" t="s">
        <v>319</v>
      </c>
      <c r="H42" s="23" t="s">
        <v>152</v>
      </c>
      <c r="I42" s="3" t="s">
        <v>223</v>
      </c>
      <c r="J42" s="24" t="s">
        <v>3</v>
      </c>
      <c r="K42" s="62" t="str">
        <f>HYPERLINK("mailto:"&amp;VLOOKUP(L42,'CONCAT Codes'!$A$14:$G$26,5,FALSE)&amp;"?subject="&amp;_xlfn.CONCAT(C42," - APPLICANT for ",A42)&amp;"&amp;cc="&amp;'CONCAT Codes'!$A$32&amp;"&amp;body="&amp;D42&amp;"%0A%0APlease see my resume and bio for the above tour.","Click HERE to apply")</f>
        <v>Click HERE to apply</v>
      </c>
      <c r="L42" s="24" t="s">
        <v>187</v>
      </c>
    </row>
    <row r="43" spans="1:12" ht="54.65" customHeight="1">
      <c r="A43" s="1" t="s">
        <v>320</v>
      </c>
      <c r="B43" s="23" t="s">
        <v>33</v>
      </c>
      <c r="C43" s="23" t="s">
        <v>219</v>
      </c>
      <c r="D43" s="15" t="s">
        <v>321</v>
      </c>
      <c r="E43" s="24" t="s">
        <v>328</v>
      </c>
      <c r="F43" s="23" t="s">
        <v>1</v>
      </c>
      <c r="G43" s="23" t="s">
        <v>30</v>
      </c>
      <c r="H43" s="23" t="s">
        <v>222</v>
      </c>
      <c r="I43" s="3" t="s">
        <v>223</v>
      </c>
      <c r="J43" s="24" t="s">
        <v>3</v>
      </c>
      <c r="K43" s="62" t="str">
        <f>HYPERLINK("mailto:"&amp;VLOOKUP(L43,'CONCAT Codes'!$A$14:$G$26,5,FALSE)&amp;"?subject="&amp;_xlfn.CONCAT(C43," - APPLICANT for ",A43)&amp;"&amp;cc="&amp;'CONCAT Codes'!$A$32&amp;"&amp;body="&amp;D43&amp;"%0A%0APlease see my resume and bio for the above tour.","Click HERE to apply")</f>
        <v>Click HERE to apply</v>
      </c>
      <c r="L43" s="24" t="s">
        <v>187</v>
      </c>
    </row>
    <row r="44" spans="1:12" ht="54.65" customHeight="1">
      <c r="A44" s="1" t="s">
        <v>322</v>
      </c>
      <c r="B44" s="23" t="s">
        <v>33</v>
      </c>
      <c r="C44" s="23" t="s">
        <v>219</v>
      </c>
      <c r="D44" s="15" t="s">
        <v>333</v>
      </c>
      <c r="E44" s="24" t="s">
        <v>329</v>
      </c>
      <c r="F44" s="23" t="s">
        <v>1</v>
      </c>
      <c r="G44" s="23" t="s">
        <v>27</v>
      </c>
      <c r="H44" s="23" t="s">
        <v>222</v>
      </c>
      <c r="I44" s="3" t="s">
        <v>223</v>
      </c>
      <c r="J44" s="24" t="s">
        <v>3</v>
      </c>
      <c r="K44" s="62" t="str">
        <f>HYPERLINK("mailto:"&amp;VLOOKUP(L44,'CONCAT Codes'!$A$14:$G$26,5,FALSE)&amp;"?subject="&amp;_xlfn.CONCAT(C44," - APPLICANT for ",A44)&amp;"&amp;cc="&amp;'CONCAT Codes'!$A$32&amp;"&amp;body="&amp;D44&amp;"%0A%0APlease see my resume and bio for the above tour.","Click HERE to apply")</f>
        <v>Click HERE to apply</v>
      </c>
      <c r="L44" s="24" t="s">
        <v>187</v>
      </c>
    </row>
    <row r="45" spans="1:12" ht="54.65" customHeight="1">
      <c r="A45" s="1" t="s">
        <v>323</v>
      </c>
      <c r="B45" s="23" t="s">
        <v>33</v>
      </c>
      <c r="C45" s="23" t="s">
        <v>219</v>
      </c>
      <c r="D45" s="15" t="s">
        <v>324</v>
      </c>
      <c r="E45" s="24" t="s">
        <v>330</v>
      </c>
      <c r="F45" s="23" t="s">
        <v>1</v>
      </c>
      <c r="G45" s="23" t="s">
        <v>30</v>
      </c>
      <c r="H45" s="23" t="s">
        <v>222</v>
      </c>
      <c r="I45" s="3" t="s">
        <v>223</v>
      </c>
      <c r="J45" s="24" t="s">
        <v>3</v>
      </c>
      <c r="K45" s="62" t="str">
        <f>HYPERLINK("mailto:"&amp;VLOOKUP(L45,'CONCAT Codes'!$A$14:$G$26,5,FALSE)&amp;"?subject="&amp;_xlfn.CONCAT(C45," - APPLICANT for ",A45)&amp;"&amp;cc="&amp;'CONCAT Codes'!$A$32&amp;"&amp;body="&amp;D45&amp;"%0A%0APlease see my resume and bio for the above tour.","Click HERE to apply")</f>
        <v>Click HERE to apply</v>
      </c>
      <c r="L45" s="24" t="s">
        <v>187</v>
      </c>
    </row>
    <row r="46" spans="1:12" ht="166.5" customHeight="1">
      <c r="A46" s="1" t="s">
        <v>325</v>
      </c>
      <c r="B46" s="23" t="s">
        <v>33</v>
      </c>
      <c r="C46" s="23" t="s">
        <v>219</v>
      </c>
      <c r="D46" s="15" t="s">
        <v>326</v>
      </c>
      <c r="E46" s="24" t="s">
        <v>331</v>
      </c>
      <c r="F46" s="23" t="s">
        <v>1</v>
      </c>
      <c r="G46" s="23" t="s">
        <v>30</v>
      </c>
      <c r="H46" s="23" t="s">
        <v>222</v>
      </c>
      <c r="I46" s="3" t="s">
        <v>223</v>
      </c>
      <c r="J46" s="24" t="s">
        <v>3</v>
      </c>
      <c r="K46" s="62" t="str">
        <f>HYPERLINK("mailto:"&amp;VLOOKUP(L46,'CONCAT Codes'!$A$14:$G$26,5,FALSE)&amp;"?subject="&amp;_xlfn.CONCAT(C46," - APPLICANT for ",A46)&amp;"&amp;cc="&amp;'CONCAT Codes'!$A$32&amp;"&amp;body="&amp;D46&amp;"%0A%0APlease see my resume and bio for the above tour.","Click HERE to apply")</f>
        <v>Click HERE to apply</v>
      </c>
      <c r="L46" s="24" t="s">
        <v>187</v>
      </c>
    </row>
    <row r="47" spans="1:12" ht="54.65" customHeight="1">
      <c r="A47" s="1" t="s">
        <v>327</v>
      </c>
      <c r="B47" s="23" t="s">
        <v>33</v>
      </c>
      <c r="C47" s="23" t="s">
        <v>219</v>
      </c>
      <c r="D47" s="15" t="s">
        <v>274</v>
      </c>
      <c r="E47" s="24" t="s">
        <v>332</v>
      </c>
      <c r="F47" s="23" t="s">
        <v>1</v>
      </c>
      <c r="G47" s="23" t="s">
        <v>30</v>
      </c>
      <c r="H47" s="23" t="s">
        <v>222</v>
      </c>
      <c r="I47" s="3" t="s">
        <v>223</v>
      </c>
      <c r="J47" s="24" t="s">
        <v>3</v>
      </c>
      <c r="K47" s="62" t="str">
        <f>HYPERLINK("mailto:"&amp;VLOOKUP(L47,'CONCAT Codes'!$A$14:$G$26,5,FALSE)&amp;"?subject="&amp;_xlfn.CONCAT(C47," - APPLICANT for ",A47)&amp;"&amp;cc="&amp;'CONCAT Codes'!$A$32&amp;"&amp;body="&amp;D47&amp;"%0A%0APlease see my resume and bio for the above tour.","Click HERE to apply")</f>
        <v>Click HERE to apply</v>
      </c>
      <c r="L47" s="24" t="s">
        <v>187</v>
      </c>
    </row>
    <row r="48" spans="1:12" ht="54.65" customHeight="1">
      <c r="A48" s="1" t="s">
        <v>416</v>
      </c>
      <c r="B48" s="23" t="s">
        <v>417</v>
      </c>
      <c r="C48" s="23" t="s">
        <v>418</v>
      </c>
      <c r="D48" s="15" t="s">
        <v>419</v>
      </c>
      <c r="E48" s="24" t="s">
        <v>429</v>
      </c>
      <c r="F48" s="23" t="s">
        <v>16</v>
      </c>
      <c r="G48" s="23" t="s">
        <v>420</v>
      </c>
      <c r="H48" s="23" t="s">
        <v>421</v>
      </c>
      <c r="I48" s="3" t="s">
        <v>174</v>
      </c>
      <c r="J48" s="24" t="s">
        <v>3</v>
      </c>
      <c r="K48" s="62" t="str">
        <f>HYPERLINK("mailto:"&amp;VLOOKUP(L48,'CONCAT Codes'!$A$14:$G$26,5,FALSE)&amp;"?subject="&amp;_xlfn.CONCAT(C48," - APPLICANT for ",A48)&amp;"&amp;cc="&amp;'CONCAT Codes'!$A$32&amp;"&amp;body="&amp;D48&amp;"%0A%0APlease see my resume and bio for the above tour.","Click HERE to apply")</f>
        <v>Click HERE to apply</v>
      </c>
      <c r="L48" s="24" t="s">
        <v>64</v>
      </c>
    </row>
    <row r="49" spans="1:12" ht="54.65" customHeight="1">
      <c r="A49" s="1" t="s">
        <v>451</v>
      </c>
      <c r="B49" s="23" t="s">
        <v>10</v>
      </c>
      <c r="C49" s="23" t="s">
        <v>452</v>
      </c>
      <c r="D49" s="15" t="s">
        <v>453</v>
      </c>
      <c r="E49" s="24" t="s">
        <v>455</v>
      </c>
      <c r="F49" s="23" t="s">
        <v>25</v>
      </c>
      <c r="G49" s="23" t="s">
        <v>27</v>
      </c>
      <c r="H49" s="23" t="s">
        <v>454</v>
      </c>
      <c r="I49" s="3" t="s">
        <v>14</v>
      </c>
      <c r="J49" s="24" t="s">
        <v>3</v>
      </c>
      <c r="K49" s="62" t="str">
        <f>HYPERLINK("mailto:"&amp;VLOOKUP(L49,'CONCAT Codes'!$A$14:$G$26,5,FALSE)&amp;"?subject="&amp;_xlfn.CONCAT(C49," - APPLICANT for ",A49)&amp;"&amp;cc="&amp;'CONCAT Codes'!$A$32&amp;"&amp;body="&amp;D49&amp;"%0A%0APlease see my resume and bio for the above tour.","Click HERE to apply")</f>
        <v>Click HERE to apply</v>
      </c>
      <c r="L49" s="24" t="s">
        <v>46</v>
      </c>
    </row>
    <row r="50" spans="1:12" ht="54.65" customHeight="1">
      <c r="A50" s="1" t="s">
        <v>582</v>
      </c>
      <c r="B50" s="23" t="s">
        <v>10</v>
      </c>
      <c r="C50" s="23" t="s">
        <v>583</v>
      </c>
      <c r="D50" s="15" t="s">
        <v>584</v>
      </c>
      <c r="E50" s="24" t="s">
        <v>588</v>
      </c>
      <c r="F50" s="23" t="s">
        <v>1</v>
      </c>
      <c r="G50" s="23" t="s">
        <v>30</v>
      </c>
      <c r="H50" s="23" t="s">
        <v>454</v>
      </c>
      <c r="I50" s="3" t="s">
        <v>14</v>
      </c>
      <c r="J50" s="24" t="s">
        <v>3</v>
      </c>
      <c r="K50" s="62" t="str">
        <f>HYPERLINK("mailto:"&amp;VLOOKUP(L50,'CONCAT Codes'!$A$14:$G$26,5,FALSE)&amp;"?subject="&amp;_xlfn.CONCAT(C50," - APPLICANT for ",A50)&amp;"&amp;cc="&amp;'CONCAT Codes'!$A$32&amp;"&amp;body="&amp;D50&amp;"%0A%0APlease see my resume and bio for the above tour.","Click HERE to apply")</f>
        <v>Click HERE to apply</v>
      </c>
      <c r="L50" s="24" t="s">
        <v>46</v>
      </c>
    </row>
    <row r="51" spans="1:12" ht="54.65" customHeight="1">
      <c r="A51" s="1" t="s">
        <v>589</v>
      </c>
      <c r="B51" s="23" t="s">
        <v>6</v>
      </c>
      <c r="C51" s="23" t="s">
        <v>590</v>
      </c>
      <c r="D51" s="15" t="s">
        <v>591</v>
      </c>
      <c r="E51" s="24" t="s">
        <v>607</v>
      </c>
      <c r="F51" s="23" t="s">
        <v>1</v>
      </c>
      <c r="G51" s="23" t="s">
        <v>30</v>
      </c>
      <c r="H51" s="23" t="s">
        <v>592</v>
      </c>
      <c r="I51" s="3" t="s">
        <v>14</v>
      </c>
      <c r="J51" s="24" t="s">
        <v>3</v>
      </c>
      <c r="K51" s="62" t="str">
        <f>HYPERLINK("mailto:"&amp;VLOOKUP(L51,'CONCAT Codes'!$A$14:$G$26,5,FALSE)&amp;"?subject="&amp;_xlfn.CONCAT(C51," - APPLICANT for ",A51)&amp;"&amp;cc="&amp;'CONCAT Codes'!$A$32&amp;"&amp;body="&amp;D51&amp;"%0A%0APlease see my resume and bio for the above tour.","Click HERE to apply")</f>
        <v>Click HERE to apply</v>
      </c>
      <c r="L51" s="24" t="s">
        <v>49</v>
      </c>
    </row>
    <row r="52" spans="1:12" ht="54.65" customHeight="1">
      <c r="A52" s="1" t="s">
        <v>256</v>
      </c>
      <c r="B52" s="23" t="s">
        <v>33</v>
      </c>
      <c r="C52" s="23" t="s">
        <v>169</v>
      </c>
      <c r="D52" s="15" t="s">
        <v>177</v>
      </c>
      <c r="E52" s="24" t="s">
        <v>269</v>
      </c>
      <c r="F52" s="23" t="s">
        <v>1</v>
      </c>
      <c r="G52" s="23" t="s">
        <v>178</v>
      </c>
      <c r="H52" s="23" t="s">
        <v>170</v>
      </c>
      <c r="I52" s="3" t="s">
        <v>171</v>
      </c>
      <c r="J52" s="24" t="s">
        <v>3</v>
      </c>
      <c r="K52" s="62" t="str">
        <f>HYPERLINK("mailto:"&amp;VLOOKUP(L52,'CONCAT Codes'!$A$14:$G$26,5,FALSE)&amp;"?subject="&amp;_xlfn.CONCAT(C52," - APPLICANT for ",A52)&amp;"&amp;cc="&amp;'CONCAT Codes'!$A$32&amp;"&amp;body="&amp;D52&amp;"%0A%0APlease see my resume and bio for the above tour.","Click HERE to apply")</f>
        <v>Click HERE to apply</v>
      </c>
      <c r="L52" s="24" t="s">
        <v>187</v>
      </c>
    </row>
    <row r="53" spans="1:12" ht="54.65" customHeight="1">
      <c r="A53" s="1" t="s">
        <v>257</v>
      </c>
      <c r="B53" s="23" t="s">
        <v>33</v>
      </c>
      <c r="C53" s="23" t="s">
        <v>169</v>
      </c>
      <c r="D53" s="15" t="s">
        <v>268</v>
      </c>
      <c r="E53" s="24" t="s">
        <v>267</v>
      </c>
      <c r="F53" s="23" t="s">
        <v>1</v>
      </c>
      <c r="G53" s="23" t="s">
        <v>35</v>
      </c>
      <c r="H53" s="23" t="s">
        <v>170</v>
      </c>
      <c r="I53" s="3" t="s">
        <v>171</v>
      </c>
      <c r="J53" s="24" t="s">
        <v>3</v>
      </c>
      <c r="K53" s="62" t="str">
        <f>HYPERLINK("mailto:"&amp;VLOOKUP(L53,'CONCAT Codes'!$A$14:$G$26,5,FALSE)&amp;"?subject="&amp;_xlfn.CONCAT(C53," - APPLICANT for ",A53)&amp;"&amp;cc="&amp;'CONCAT Codes'!$A$32&amp;"&amp;body="&amp;D53&amp;"%0A%0APlease see my resume and bio for the above tour.","Click HERE to apply")</f>
        <v>Click HERE to apply</v>
      </c>
      <c r="L53" s="24" t="s">
        <v>187</v>
      </c>
    </row>
    <row r="54" spans="1:12" ht="54.65" customHeight="1">
      <c r="A54" s="72" t="s">
        <v>258</v>
      </c>
      <c r="B54" s="73" t="s">
        <v>33</v>
      </c>
      <c r="C54" s="73" t="s">
        <v>169</v>
      </c>
      <c r="D54" s="74" t="s">
        <v>177</v>
      </c>
      <c r="E54" s="75" t="s">
        <v>270</v>
      </c>
      <c r="F54" s="73" t="s">
        <v>1</v>
      </c>
      <c r="G54" s="73" t="s">
        <v>259</v>
      </c>
      <c r="H54" s="73" t="s">
        <v>170</v>
      </c>
      <c r="I54" s="76" t="s">
        <v>171</v>
      </c>
      <c r="J54" s="75" t="s">
        <v>3</v>
      </c>
      <c r="K54" s="77" t="str">
        <f>HYPERLINK("mailto:"&amp;VLOOKUP(L54,'CONCAT Codes'!$A$14:$G$26,5,FALSE)&amp;"?subject="&amp;_xlfn.CONCAT(C54," - APPLICANT for ",A54)&amp;"&amp;cc="&amp;'CONCAT Codes'!$A$32&amp;"&amp;body="&amp;D54&amp;"%0A%0APlease see my resume and bio for the above tour.","Click HERE to apply")</f>
        <v>Click HERE to apply</v>
      </c>
      <c r="L54" s="75" t="s">
        <v>187</v>
      </c>
    </row>
    <row r="55" spans="1:12" ht="54.65" customHeight="1">
      <c r="A55" s="1" t="s">
        <v>366</v>
      </c>
      <c r="B55" s="23" t="s">
        <v>33</v>
      </c>
      <c r="C55" s="23" t="s">
        <v>169</v>
      </c>
      <c r="D55" s="15" t="s">
        <v>367</v>
      </c>
      <c r="E55" s="24" t="s">
        <v>405</v>
      </c>
      <c r="F55" s="23" t="s">
        <v>1</v>
      </c>
      <c r="G55" s="23" t="s">
        <v>35</v>
      </c>
      <c r="H55" s="23" t="s">
        <v>368</v>
      </c>
      <c r="I55" s="3" t="s">
        <v>171</v>
      </c>
      <c r="J55" s="24" t="s">
        <v>3</v>
      </c>
      <c r="K55" s="62" t="str">
        <f>HYPERLINK("mailto:"&amp;VLOOKUP(L55,'CONCAT Codes'!$A$14:$G$26,5,FALSE)&amp;"?subject="&amp;_xlfn.CONCAT(C55," - APPLICANT for ",A55)&amp;"&amp;cc="&amp;'CONCAT Codes'!$A$32&amp;"&amp;body="&amp;D55&amp;"%0A%0APlease see my resume and bio for the above tour.","Click HERE to apply")</f>
        <v>Click HERE to apply</v>
      </c>
      <c r="L55" s="24" t="s">
        <v>187</v>
      </c>
    </row>
    <row r="56" spans="1:12" ht="54.65" customHeight="1">
      <c r="A56" s="1" t="s">
        <v>445</v>
      </c>
      <c r="B56" s="23" t="s">
        <v>33</v>
      </c>
      <c r="C56" s="23" t="s">
        <v>387</v>
      </c>
      <c r="D56" s="15" t="s">
        <v>446</v>
      </c>
      <c r="E56" s="24" t="s">
        <v>457</v>
      </c>
      <c r="F56" s="23" t="s">
        <v>1</v>
      </c>
      <c r="G56" s="23" t="s">
        <v>215</v>
      </c>
      <c r="H56" s="23" t="s">
        <v>447</v>
      </c>
      <c r="I56" s="3" t="s">
        <v>448</v>
      </c>
      <c r="J56" s="24" t="s">
        <v>3</v>
      </c>
      <c r="K56" s="62" t="str">
        <f>HYPERLINK("mailto:"&amp;VLOOKUP(L56,'CONCAT Codes'!$A$14:$G$26,5,FALSE)&amp;"?subject="&amp;_xlfn.CONCAT(C56," - APPLICANT for ",A56)&amp;"&amp;cc="&amp;'CONCAT Codes'!$A$32&amp;"&amp;body="&amp;D56&amp;"%0A%0APlease see my resume and bio for the above tour.","Click HERE to apply")</f>
        <v>Click HERE to apply</v>
      </c>
      <c r="L56" s="24" t="s">
        <v>187</v>
      </c>
    </row>
    <row r="57" spans="1:12" ht="54.65" customHeight="1">
      <c r="A57" s="1" t="s">
        <v>572</v>
      </c>
      <c r="B57" s="23" t="s">
        <v>33</v>
      </c>
      <c r="C57" s="23" t="s">
        <v>387</v>
      </c>
      <c r="D57" s="15" t="s">
        <v>573</v>
      </c>
      <c r="E57" s="24" t="s">
        <v>587</v>
      </c>
      <c r="F57" s="23" t="s">
        <v>1</v>
      </c>
      <c r="G57" s="23" t="s">
        <v>35</v>
      </c>
      <c r="H57" s="23" t="s">
        <v>574</v>
      </c>
      <c r="I57" s="3" t="s">
        <v>448</v>
      </c>
      <c r="J57" s="24" t="s">
        <v>3</v>
      </c>
      <c r="K57" s="62" t="str">
        <f>HYPERLINK("mailto:"&amp;VLOOKUP(L57,'CONCAT Codes'!$A$14:$G$26,5,FALSE)&amp;"?subject="&amp;_xlfn.CONCAT(C57," - APPLICANT for ",A57)&amp;"&amp;cc="&amp;'CONCAT Codes'!$A$32&amp;"&amp;body="&amp;D57&amp;"%0A%0APlease see my resume and bio for the above tour.","Click HERE to apply")</f>
        <v>Click HERE to apply</v>
      </c>
      <c r="L57" s="24" t="s">
        <v>187</v>
      </c>
    </row>
    <row r="58" spans="1:12" ht="54.65" customHeight="1">
      <c r="A58" s="1" t="s">
        <v>377</v>
      </c>
      <c r="B58" s="23" t="s">
        <v>33</v>
      </c>
      <c r="C58" s="23" t="s">
        <v>378</v>
      </c>
      <c r="D58" s="15" t="s">
        <v>379</v>
      </c>
      <c r="E58" s="24" t="s">
        <v>408</v>
      </c>
      <c r="F58" s="23" t="s">
        <v>1</v>
      </c>
      <c r="G58" s="23" t="s">
        <v>380</v>
      </c>
      <c r="H58" s="23" t="s">
        <v>381</v>
      </c>
      <c r="I58" s="3" t="s">
        <v>382</v>
      </c>
      <c r="J58" s="24" t="s">
        <v>3</v>
      </c>
      <c r="K58" s="62" t="str">
        <f>HYPERLINK("mailto:"&amp;VLOOKUP(L58,'CONCAT Codes'!$A$14:$G$26,5,FALSE)&amp;"?subject="&amp;_xlfn.CONCAT(C58," - APPLICANT for ",A58)&amp;"&amp;cc="&amp;'CONCAT Codes'!$A$32&amp;"&amp;body="&amp;D58&amp;"%0A%0APlease see my resume and bio for the above tour.","Click HERE to apply")</f>
        <v>Click HERE to apply</v>
      </c>
      <c r="L58" s="24" t="s">
        <v>187</v>
      </c>
    </row>
    <row r="59" spans="1:12" ht="54.65" customHeight="1">
      <c r="A59" s="1" t="s">
        <v>383</v>
      </c>
      <c r="B59" s="23" t="s">
        <v>33</v>
      </c>
      <c r="C59" s="23" t="s">
        <v>378</v>
      </c>
      <c r="D59" s="15" t="s">
        <v>384</v>
      </c>
      <c r="E59" s="24" t="s">
        <v>409</v>
      </c>
      <c r="F59" s="23" t="s">
        <v>1</v>
      </c>
      <c r="G59" s="23" t="s">
        <v>385</v>
      </c>
      <c r="H59" s="23" t="s">
        <v>381</v>
      </c>
      <c r="I59" s="3" t="s">
        <v>382</v>
      </c>
      <c r="J59" s="24" t="s">
        <v>3</v>
      </c>
      <c r="K59" s="62" t="str">
        <f>HYPERLINK("mailto:"&amp;VLOOKUP(L59,'CONCAT Codes'!$A$14:$G$26,5,FALSE)&amp;"?subject="&amp;_xlfn.CONCAT(C59," - APPLICANT for ",A59)&amp;"&amp;cc="&amp;'CONCAT Codes'!$A$32&amp;"&amp;body="&amp;D59&amp;"%0A%0APlease see my resume and bio for the above tour.","Click HERE to apply")</f>
        <v>Click HERE to apply</v>
      </c>
      <c r="L59" s="24" t="s">
        <v>187</v>
      </c>
    </row>
    <row r="60" spans="1:12" ht="54.65" customHeight="1">
      <c r="A60" s="1" t="s">
        <v>386</v>
      </c>
      <c r="B60" s="23" t="s">
        <v>33</v>
      </c>
      <c r="C60" s="23" t="s">
        <v>387</v>
      </c>
      <c r="D60" s="15" t="s">
        <v>388</v>
      </c>
      <c r="E60" s="24" t="s">
        <v>410</v>
      </c>
      <c r="F60" s="23" t="s">
        <v>1</v>
      </c>
      <c r="G60" s="23" t="s">
        <v>389</v>
      </c>
      <c r="H60" s="23" t="s">
        <v>381</v>
      </c>
      <c r="I60" s="3" t="s">
        <v>382</v>
      </c>
      <c r="J60" s="24" t="s">
        <v>3</v>
      </c>
      <c r="K60" s="62" t="str">
        <f>HYPERLINK("mailto:"&amp;VLOOKUP(L60,'CONCAT Codes'!$A$14:$G$26,5,FALSE)&amp;"?subject="&amp;_xlfn.CONCAT(C60," - APPLICANT for ",A60)&amp;"&amp;cc="&amp;'CONCAT Codes'!$A$32&amp;"&amp;body="&amp;D60&amp;"%0A%0APlease see my resume and bio for the above tour.","Click HERE to apply")</f>
        <v>Click HERE to apply</v>
      </c>
      <c r="L60" s="24" t="s">
        <v>187</v>
      </c>
    </row>
    <row r="61" spans="1:12" ht="54.65" customHeight="1">
      <c r="A61" s="1" t="s">
        <v>390</v>
      </c>
      <c r="B61" s="23" t="s">
        <v>33</v>
      </c>
      <c r="C61" s="23" t="s">
        <v>378</v>
      </c>
      <c r="D61" s="15" t="s">
        <v>391</v>
      </c>
      <c r="E61" s="24" t="s">
        <v>411</v>
      </c>
      <c r="F61" s="23" t="s">
        <v>1</v>
      </c>
      <c r="G61" s="23" t="s">
        <v>392</v>
      </c>
      <c r="H61" s="23" t="s">
        <v>381</v>
      </c>
      <c r="I61" s="3" t="s">
        <v>382</v>
      </c>
      <c r="J61" s="24" t="s">
        <v>3</v>
      </c>
      <c r="K61" s="62" t="str">
        <f>HYPERLINK("mailto:"&amp;VLOOKUP(L61,'CONCAT Codes'!$A$14:$G$26,5,FALSE)&amp;"?subject="&amp;_xlfn.CONCAT(C61," - APPLICANT for ",A61)&amp;"&amp;cc="&amp;'CONCAT Codes'!$A$32&amp;"&amp;body="&amp;D61&amp;"%0A%0APlease see my resume and bio for the above tour.","Click HERE to apply")</f>
        <v>Click HERE to apply</v>
      </c>
      <c r="L61" s="24" t="s">
        <v>187</v>
      </c>
    </row>
    <row r="62" spans="1:12" ht="54.65" customHeight="1">
      <c r="A62" s="1" t="s">
        <v>393</v>
      </c>
      <c r="B62" s="23" t="s">
        <v>33</v>
      </c>
      <c r="C62" s="23" t="s">
        <v>387</v>
      </c>
      <c r="D62" s="15" t="s">
        <v>394</v>
      </c>
      <c r="E62" s="24" t="s">
        <v>412</v>
      </c>
      <c r="F62" s="23" t="s">
        <v>1</v>
      </c>
      <c r="G62" s="23" t="s">
        <v>395</v>
      </c>
      <c r="H62" s="23" t="s">
        <v>381</v>
      </c>
      <c r="I62" s="3" t="s">
        <v>382</v>
      </c>
      <c r="J62" s="24" t="s">
        <v>3</v>
      </c>
      <c r="K62" s="62" t="str">
        <f>HYPERLINK("mailto:"&amp;VLOOKUP(L62,'CONCAT Codes'!$A$14:$G$26,5,FALSE)&amp;"?subject="&amp;_xlfn.CONCAT(C62," - APPLICANT for ",A62)&amp;"&amp;cc="&amp;'CONCAT Codes'!$A$32&amp;"&amp;body="&amp;D62&amp;"%0A%0APlease see my resume and bio for the above tour.","Click HERE to apply")</f>
        <v>Click HERE to apply</v>
      </c>
      <c r="L62" s="24" t="s">
        <v>187</v>
      </c>
    </row>
    <row r="63" spans="1:12" ht="54.65" customHeight="1">
      <c r="A63" s="1" t="s">
        <v>599</v>
      </c>
      <c r="B63" s="23" t="s">
        <v>0</v>
      </c>
      <c r="C63" s="23" t="s">
        <v>600</v>
      </c>
      <c r="D63" s="15" t="s">
        <v>601</v>
      </c>
      <c r="E63" s="24" t="s">
        <v>614</v>
      </c>
      <c r="F63" s="23" t="s">
        <v>25</v>
      </c>
      <c r="G63" s="23" t="s">
        <v>602</v>
      </c>
      <c r="H63" s="23" t="s">
        <v>603</v>
      </c>
      <c r="I63" s="3" t="s">
        <v>604</v>
      </c>
      <c r="J63" s="24" t="s">
        <v>3</v>
      </c>
      <c r="K63" s="62" t="str">
        <f>HYPERLINK("mailto:"&amp;VLOOKUP(L63,'CONCAT Codes'!$A$14:$G$26,5,FALSE)&amp;"?subject="&amp;_xlfn.CONCAT(C63," - APPLICANT for ",A63)&amp;"&amp;cc="&amp;'CONCAT Codes'!$A$32&amp;"&amp;body="&amp;D63&amp;"%0A%0APlease see my resume and bio for the above tour.","Click HERE to apply")</f>
        <v>Click HERE to apply</v>
      </c>
      <c r="L63" s="24" t="s">
        <v>48</v>
      </c>
    </row>
    <row r="64" spans="1:12" ht="54.65" customHeight="1">
      <c r="A64" s="1" t="s">
        <v>273</v>
      </c>
      <c r="B64" s="23" t="s">
        <v>33</v>
      </c>
      <c r="C64" s="23" t="s">
        <v>151</v>
      </c>
      <c r="D64" s="15" t="s">
        <v>274</v>
      </c>
      <c r="E64" s="24" t="s">
        <v>277</v>
      </c>
      <c r="F64" s="23" t="s">
        <v>1</v>
      </c>
      <c r="G64" s="23" t="s">
        <v>149</v>
      </c>
      <c r="H64" s="23" t="s">
        <v>275</v>
      </c>
      <c r="I64" s="3" t="s">
        <v>276</v>
      </c>
      <c r="J64" s="24" t="s">
        <v>3</v>
      </c>
      <c r="K64" s="62" t="str">
        <f>HYPERLINK("mailto:"&amp;VLOOKUP(L64,'CONCAT Codes'!$A$14:$G$26,5,FALSE)&amp;"?subject="&amp;_xlfn.CONCAT(C64," - APPLICANT for ",A64)&amp;"&amp;cc="&amp;'CONCAT Codes'!$A$32&amp;"&amp;body="&amp;D64&amp;"%0A%0APlease see my resume and bio for the above tour.","Click HERE to apply")</f>
        <v>Click HERE to apply</v>
      </c>
      <c r="L64" s="24" t="s">
        <v>187</v>
      </c>
    </row>
    <row r="65" spans="1:12" ht="167.15" customHeight="1">
      <c r="A65" s="1" t="s">
        <v>265</v>
      </c>
      <c r="B65" s="23" t="s">
        <v>33</v>
      </c>
      <c r="C65" s="23" t="s">
        <v>203</v>
      </c>
      <c r="D65" s="15" t="s">
        <v>266</v>
      </c>
      <c r="E65" s="24" t="s">
        <v>271</v>
      </c>
      <c r="F65" s="23" t="s">
        <v>1</v>
      </c>
      <c r="G65" s="23" t="s">
        <v>35</v>
      </c>
      <c r="H65" s="23" t="s">
        <v>204</v>
      </c>
      <c r="I65" s="3" t="s">
        <v>205</v>
      </c>
      <c r="J65" s="24" t="s">
        <v>3</v>
      </c>
      <c r="K65" s="62" t="str">
        <f>HYPERLINK("mailto:"&amp;VLOOKUP(L65,'CONCAT Codes'!$A$14:$G$26,5,FALSE)&amp;"?subject="&amp;_xlfn.CONCAT(C65," - APPLICANT for ",A65)&amp;"&amp;cc="&amp;'CONCAT Codes'!$A$32&amp;"&amp;body="&amp;D65&amp;"%0A%0APlease see my resume and bio for the above tour.","Click HERE to apply")</f>
        <v>Click HERE to apply</v>
      </c>
      <c r="L65" s="24" t="s">
        <v>187</v>
      </c>
    </row>
    <row r="66" spans="1:12" ht="54.65" customHeight="1">
      <c r="A66" s="1" t="s">
        <v>212</v>
      </c>
      <c r="B66" s="23" t="s">
        <v>6</v>
      </c>
      <c r="C66" s="23" t="s">
        <v>142</v>
      </c>
      <c r="D66" s="15" t="s">
        <v>213</v>
      </c>
      <c r="E66" s="24" t="s">
        <v>216</v>
      </c>
      <c r="F66" s="23" t="s">
        <v>1</v>
      </c>
      <c r="G66" s="23" t="s">
        <v>214</v>
      </c>
      <c r="H66" s="23" t="s">
        <v>143</v>
      </c>
      <c r="I66" s="3" t="s">
        <v>31</v>
      </c>
      <c r="J66" s="24" t="s">
        <v>3</v>
      </c>
      <c r="K66" s="62" t="str">
        <f>HYPERLINK("mailto:"&amp;VLOOKUP(L66,'CONCAT Codes'!$A$14:$G$26,5,FALSE)&amp;"?subject="&amp;_xlfn.CONCAT(C66," - APPLICANT for ",A66)&amp;"&amp;cc="&amp;'CONCAT Codes'!$A$32&amp;"&amp;body="&amp;D66&amp;"%0A%0APlease see my resume and bio for the above tour.","Click HERE to apply")</f>
        <v>Click HERE to apply</v>
      </c>
      <c r="L66" s="81" t="s">
        <v>49</v>
      </c>
    </row>
    <row r="67" spans="1:12" ht="54.65" customHeight="1">
      <c r="A67" s="1" t="s">
        <v>245</v>
      </c>
      <c r="B67" s="23" t="s">
        <v>6</v>
      </c>
      <c r="C67" s="23" t="s">
        <v>142</v>
      </c>
      <c r="D67" s="15" t="s">
        <v>148</v>
      </c>
      <c r="E67" s="24" t="s">
        <v>246</v>
      </c>
      <c r="F67" s="23" t="s">
        <v>25</v>
      </c>
      <c r="G67" s="23" t="s">
        <v>149</v>
      </c>
      <c r="H67" s="23" t="s">
        <v>143</v>
      </c>
      <c r="I67" s="3" t="s">
        <v>31</v>
      </c>
      <c r="J67" s="24" t="s">
        <v>3</v>
      </c>
      <c r="K67" s="62" t="str">
        <f>HYPERLINK("mailto:"&amp;VLOOKUP(L67,'CONCAT Codes'!$A$14:$G$26,5,FALSE)&amp;"?subject="&amp;_xlfn.CONCAT(C67," - APPLICANT for ",A67)&amp;"&amp;cc="&amp;'CONCAT Codes'!$A$32&amp;"&amp;body="&amp;D67&amp;"%0A%0APlease see my resume and bio for the above tour.","Click HERE to apply")</f>
        <v>Click HERE to apply</v>
      </c>
      <c r="L67" s="24" t="s">
        <v>49</v>
      </c>
    </row>
    <row r="68" spans="1:12" ht="85.5" customHeight="1">
      <c r="A68" s="1" t="s">
        <v>249</v>
      </c>
      <c r="B68" s="23" t="s">
        <v>6</v>
      </c>
      <c r="C68" s="23" t="s">
        <v>34</v>
      </c>
      <c r="D68" s="15" t="s">
        <v>250</v>
      </c>
      <c r="E68" s="24" t="s">
        <v>251</v>
      </c>
      <c r="F68" s="23" t="s">
        <v>25</v>
      </c>
      <c r="G68" s="23" t="s">
        <v>201</v>
      </c>
      <c r="H68" s="23" t="s">
        <v>12</v>
      </c>
      <c r="I68" s="3" t="s">
        <v>13</v>
      </c>
      <c r="J68" s="24" t="s">
        <v>3</v>
      </c>
      <c r="K68" s="62" t="str">
        <f>HYPERLINK("mailto:"&amp;VLOOKUP(L68,'CONCAT Codes'!$A$14:$G$26,5,FALSE)&amp;"?subject="&amp;_xlfn.CONCAT(C68," - APPLICANT for ",A68)&amp;"&amp;cc="&amp;'CONCAT Codes'!$A$32&amp;"&amp;body="&amp;D68&amp;"%0A%0APlease see my resume and bio for the above tour.","Click HERE to apply")</f>
        <v>Click HERE to apply</v>
      </c>
      <c r="L68" s="24" t="s">
        <v>49</v>
      </c>
    </row>
    <row r="69" spans="1:12" ht="54.65" customHeight="1">
      <c r="A69" s="1" t="s">
        <v>404</v>
      </c>
      <c r="B69" s="23" t="s">
        <v>6</v>
      </c>
      <c r="C69" s="23" t="s">
        <v>34</v>
      </c>
      <c r="D69" s="15" t="s">
        <v>241</v>
      </c>
      <c r="E69" s="24" t="s">
        <v>415</v>
      </c>
      <c r="F69" s="23" t="s">
        <v>1</v>
      </c>
      <c r="G69" s="23" t="s">
        <v>242</v>
      </c>
      <c r="H69" s="23" t="s">
        <v>12</v>
      </c>
      <c r="I69" s="3" t="s">
        <v>13</v>
      </c>
      <c r="J69" s="24" t="s">
        <v>3</v>
      </c>
      <c r="K69" s="62" t="str">
        <f>HYPERLINK("mailto:"&amp;VLOOKUP(L69,'CONCAT Codes'!$A$14:$G$26,5,FALSE)&amp;"?subject="&amp;_xlfn.CONCAT(C69," - APPLICANT for ",A69)&amp;"&amp;cc="&amp;'CONCAT Codes'!$A$32&amp;"&amp;body="&amp;D69&amp;"%0A%0APlease see my resume and bio for the above tour.","Click HERE to apply")</f>
        <v>Click HERE to apply</v>
      </c>
      <c r="L69" s="24" t="s">
        <v>49</v>
      </c>
    </row>
    <row r="70" spans="1:12" ht="54.65" customHeight="1">
      <c r="A70" s="1" t="s">
        <v>488</v>
      </c>
      <c r="B70" s="23" t="s">
        <v>33</v>
      </c>
      <c r="C70" s="23" t="s">
        <v>489</v>
      </c>
      <c r="D70" s="15" t="s">
        <v>225</v>
      </c>
      <c r="E70" s="24" t="s">
        <v>492</v>
      </c>
      <c r="F70" s="23" t="s">
        <v>1</v>
      </c>
      <c r="G70" s="23" t="s">
        <v>490</v>
      </c>
      <c r="H70" s="23" t="s">
        <v>491</v>
      </c>
      <c r="I70" s="3" t="s">
        <v>13</v>
      </c>
      <c r="J70" s="24" t="s">
        <v>3</v>
      </c>
      <c r="K70" s="62" t="str">
        <f>HYPERLINK("mailto:"&amp;VLOOKUP(L70,'CONCAT Codes'!$A$14:$G$26,5,FALSE)&amp;"?subject="&amp;_xlfn.CONCAT(C70," - APPLICANT for ",A70)&amp;"&amp;cc="&amp;'CONCAT Codes'!$A$32&amp;"&amp;body="&amp;D70&amp;"%0A%0APlease see my resume and bio for the above tour.","Click HERE to apply")</f>
        <v>Click HERE to apply</v>
      </c>
      <c r="L70" s="24" t="s">
        <v>187</v>
      </c>
    </row>
    <row r="71" spans="1:12" ht="158.25" customHeight="1">
      <c r="A71" s="1" t="s">
        <v>519</v>
      </c>
      <c r="B71" s="23" t="s">
        <v>0</v>
      </c>
      <c r="C71" s="23" t="s">
        <v>200</v>
      </c>
      <c r="D71" s="15" t="s">
        <v>181</v>
      </c>
      <c r="E71" s="24" t="s">
        <v>525</v>
      </c>
      <c r="F71" s="23" t="s">
        <v>25</v>
      </c>
      <c r="G71" s="23" t="s">
        <v>36</v>
      </c>
      <c r="H71" s="23" t="s">
        <v>352</v>
      </c>
      <c r="I71" s="3" t="s">
        <v>13</v>
      </c>
      <c r="J71" s="24" t="s">
        <v>3</v>
      </c>
      <c r="K71" s="62" t="str">
        <f>HYPERLINK("mailto:"&amp;VLOOKUP(L71,'CONCAT Codes'!$A$14:$G$26,5,FALSE)&amp;"?subject="&amp;_xlfn.CONCAT(C71," - APPLICANT for ",A71)&amp;"&amp;cc="&amp;'CONCAT Codes'!$A$32&amp;"&amp;body="&amp;D71&amp;"%0A%0APlease see my resume and bio for the above tour.","Click HERE to apply")</f>
        <v>Click HERE to apply</v>
      </c>
      <c r="L71" s="24" t="s">
        <v>188</v>
      </c>
    </row>
    <row r="72" spans="1:12" ht="54.65" customHeight="1">
      <c r="A72" s="1" t="s">
        <v>628</v>
      </c>
      <c r="B72" s="23" t="s">
        <v>33</v>
      </c>
      <c r="C72" s="23" t="s">
        <v>629</v>
      </c>
      <c r="D72" s="15" t="s">
        <v>630</v>
      </c>
      <c r="E72" s="24" t="s">
        <v>650</v>
      </c>
      <c r="F72" s="23" t="s">
        <v>1</v>
      </c>
      <c r="G72" s="23" t="s">
        <v>35</v>
      </c>
      <c r="H72" s="23" t="s">
        <v>631</v>
      </c>
      <c r="I72" s="3" t="s">
        <v>13</v>
      </c>
      <c r="J72" s="24" t="s">
        <v>3</v>
      </c>
      <c r="K72" s="62" t="str">
        <f>HYPERLINK("mailto:"&amp;VLOOKUP(L72,'CONCAT Codes'!$A$14:$G$26,5,FALSE)&amp;"?subject="&amp;_xlfn.CONCAT(C72," - APPLICANT for ",A72)&amp;"&amp;cc="&amp;'CONCAT Codes'!$A$32&amp;"&amp;body="&amp;D72&amp;"%0A%0APlease see my resume and bio for the above tour.","Click HERE to apply")</f>
        <v>Click HERE to apply</v>
      </c>
      <c r="L72" s="24" t="s">
        <v>187</v>
      </c>
    </row>
    <row r="73" spans="1:12" ht="54.65" customHeight="1">
      <c r="A73" s="1" t="s">
        <v>632</v>
      </c>
      <c r="B73" s="23" t="s">
        <v>33</v>
      </c>
      <c r="C73" s="23" t="s">
        <v>629</v>
      </c>
      <c r="D73" s="15" t="s">
        <v>633</v>
      </c>
      <c r="E73" s="24" t="s">
        <v>659</v>
      </c>
      <c r="F73" s="23" t="s">
        <v>1</v>
      </c>
      <c r="G73" s="23" t="s">
        <v>634</v>
      </c>
      <c r="H73" s="23" t="s">
        <v>631</v>
      </c>
      <c r="I73" s="3" t="s">
        <v>13</v>
      </c>
      <c r="J73" s="24" t="s">
        <v>3</v>
      </c>
      <c r="K73" s="62" t="str">
        <f>HYPERLINK("mailto:"&amp;VLOOKUP(L73,'CONCAT Codes'!$A$14:$G$26,5,FALSE)&amp;"?subject="&amp;_xlfn.CONCAT(C73," - APPLICANT for ",A73)&amp;"&amp;cc="&amp;'CONCAT Codes'!$A$32&amp;"&amp;body="&amp;D73&amp;"%0A%0APlease see my resume and bio for the above tour.","Click HERE to apply")</f>
        <v>Click HERE to apply</v>
      </c>
      <c r="L73" s="24" t="s">
        <v>187</v>
      </c>
    </row>
    <row r="74" spans="1:12" ht="54.65" customHeight="1">
      <c r="A74" s="1" t="s">
        <v>486</v>
      </c>
      <c r="B74" s="23" t="s">
        <v>6</v>
      </c>
      <c r="C74" s="23" t="s">
        <v>175</v>
      </c>
      <c r="D74" s="15" t="s">
        <v>254</v>
      </c>
      <c r="E74" s="24" t="s">
        <v>487</v>
      </c>
      <c r="F74" s="23" t="s">
        <v>25</v>
      </c>
      <c r="G74" s="23" t="s">
        <v>242</v>
      </c>
      <c r="H74" s="23" t="s">
        <v>176</v>
      </c>
      <c r="I74" s="3" t="s">
        <v>38</v>
      </c>
      <c r="J74" s="24" t="s">
        <v>3</v>
      </c>
      <c r="K74" s="62" t="str">
        <f>HYPERLINK("mailto:"&amp;VLOOKUP(L74,'CONCAT Codes'!$A$14:$G$26,5,FALSE)&amp;"?subject="&amp;_xlfn.CONCAT(C74," - APPLICANT for ",A74)&amp;"&amp;cc="&amp;'CONCAT Codes'!$A$32&amp;"&amp;body="&amp;D74&amp;"%0A%0APlease see my resume and bio for the above tour.","Click HERE to apply")</f>
        <v>Click HERE to apply</v>
      </c>
      <c r="L74" s="24" t="s">
        <v>228</v>
      </c>
    </row>
    <row r="75" spans="1:12" ht="92.25" customHeight="1">
      <c r="A75" s="1" t="s">
        <v>153</v>
      </c>
      <c r="B75" s="23" t="s">
        <v>154</v>
      </c>
      <c r="C75" s="23" t="s">
        <v>155</v>
      </c>
      <c r="D75" s="1" t="s">
        <v>156</v>
      </c>
      <c r="E75" s="23" t="s">
        <v>158</v>
      </c>
      <c r="F75" s="23" t="s">
        <v>16</v>
      </c>
      <c r="G75" s="23" t="s">
        <v>35</v>
      </c>
      <c r="H75" s="23" t="s">
        <v>157</v>
      </c>
      <c r="I75" s="3" t="s">
        <v>15</v>
      </c>
      <c r="J75" s="24" t="s">
        <v>3</v>
      </c>
      <c r="K75" s="62" t="str">
        <f>HYPERLINK("mailto:"&amp;VLOOKUP(L75,'CONCAT Codes'!$A$14:$G$26,5,FALSE)&amp;"?subject="&amp;_xlfn.CONCAT(C75," - APPLICANT for ",A75)&amp;"&amp;cc="&amp;'CONCAT Codes'!$A$32&amp;"&amp;body="&amp;D75&amp;"%0A%0APlease see my resume and bio for the above tour.","Click HERE to apply")</f>
        <v>Click HERE to apply</v>
      </c>
      <c r="L75" s="24" t="s">
        <v>64</v>
      </c>
    </row>
    <row r="76" spans="1:12" ht="54.65" customHeight="1">
      <c r="A76" s="1" t="s">
        <v>353</v>
      </c>
      <c r="B76" s="23" t="s">
        <v>231</v>
      </c>
      <c r="C76" s="23" t="s">
        <v>354</v>
      </c>
      <c r="D76" s="15" t="s">
        <v>355</v>
      </c>
      <c r="E76" s="24" t="s">
        <v>362</v>
      </c>
      <c r="F76" s="23" t="s">
        <v>16</v>
      </c>
      <c r="G76" s="23" t="s">
        <v>243</v>
      </c>
      <c r="H76" s="23" t="s">
        <v>356</v>
      </c>
      <c r="I76" s="3" t="s">
        <v>15</v>
      </c>
      <c r="J76" s="24" t="s">
        <v>3</v>
      </c>
      <c r="K76" s="62" t="str">
        <f>HYPERLINK("mailto:"&amp;VLOOKUP(L76,'CONCAT Codes'!$A$14:$G$26,5,FALSE)&amp;"?subject="&amp;_xlfn.CONCAT(C76," - APPLICANT for ",A76)&amp;"&amp;cc="&amp;'CONCAT Codes'!$A$32&amp;"&amp;body="&amp;D76&amp;"%0A%0APlease see my resume and bio for the above tour.","Click HERE to apply")</f>
        <v>Click HERE to apply</v>
      </c>
      <c r="L76" s="24" t="s">
        <v>64</v>
      </c>
    </row>
    <row r="77" spans="1:12" ht="54.65" customHeight="1">
      <c r="A77" s="1" t="s">
        <v>436</v>
      </c>
      <c r="B77" s="23" t="s">
        <v>154</v>
      </c>
      <c r="C77" s="23" t="s">
        <v>155</v>
      </c>
      <c r="D77" s="15" t="s">
        <v>437</v>
      </c>
      <c r="E77" s="24" t="s">
        <v>439</v>
      </c>
      <c r="F77" s="23" t="s">
        <v>16</v>
      </c>
      <c r="G77" s="23" t="s">
        <v>35</v>
      </c>
      <c r="H77" s="23" t="s">
        <v>157</v>
      </c>
      <c r="I77" s="3" t="s">
        <v>15</v>
      </c>
      <c r="J77" s="24" t="s">
        <v>3</v>
      </c>
      <c r="K77" s="62" t="str">
        <f>HYPERLINK("mailto:"&amp;VLOOKUP(L77,'CONCAT Codes'!$A$14:$G$26,5,FALSE)&amp;"?subject="&amp;_xlfn.CONCAT(C77," - APPLICANT for ",A77)&amp;"&amp;cc="&amp;'CONCAT Codes'!$A$32&amp;"&amp;body="&amp;D77&amp;"%0A%0APlease see my resume and bio for the above tour.","Click HERE to apply")</f>
        <v>Click HERE to apply</v>
      </c>
      <c r="L77" s="24" t="s">
        <v>64</v>
      </c>
    </row>
    <row r="78" spans="1:12" ht="54.65" customHeight="1">
      <c r="A78" s="1" t="s">
        <v>458</v>
      </c>
      <c r="B78" s="23" t="s">
        <v>37</v>
      </c>
      <c r="C78" s="23" t="s">
        <v>459</v>
      </c>
      <c r="D78" s="15" t="s">
        <v>460</v>
      </c>
      <c r="E78" s="24" t="s">
        <v>469</v>
      </c>
      <c r="F78" s="23" t="s">
        <v>25</v>
      </c>
      <c r="G78" s="23" t="s">
        <v>259</v>
      </c>
      <c r="H78" s="23" t="s">
        <v>152</v>
      </c>
      <c r="I78" s="3" t="s">
        <v>15</v>
      </c>
      <c r="J78" s="24" t="s">
        <v>3</v>
      </c>
      <c r="K78" s="62" t="str">
        <f>HYPERLINK("mailto:"&amp;VLOOKUP(L78,'CONCAT Codes'!$A$14:$G$26,5,FALSE)&amp;"?subject="&amp;_xlfn.CONCAT(C78," - APPLICANT for ",A78)&amp;"&amp;cc="&amp;'CONCAT Codes'!$A$32&amp;"&amp;body="&amp;D78&amp;"%0A%0APlease see my resume and bio for the above tour.","Click HERE to apply")</f>
        <v>Click HERE to apply</v>
      </c>
      <c r="L78" s="24" t="s">
        <v>49</v>
      </c>
    </row>
    <row r="79" spans="1:12" ht="89.25" customHeight="1">
      <c r="A79" s="82" t="s">
        <v>526</v>
      </c>
      <c r="B79" s="83" t="s">
        <v>37</v>
      </c>
      <c r="C79" s="83" t="s">
        <v>527</v>
      </c>
      <c r="D79" s="84" t="s">
        <v>528</v>
      </c>
      <c r="E79" s="85" t="s">
        <v>532</v>
      </c>
      <c r="F79" s="83" t="s">
        <v>1</v>
      </c>
      <c r="G79" s="83" t="s">
        <v>27</v>
      </c>
      <c r="H79" s="83" t="s">
        <v>504</v>
      </c>
      <c r="I79" s="86" t="s">
        <v>15</v>
      </c>
      <c r="J79" s="85" t="s">
        <v>3</v>
      </c>
      <c r="K79" s="77" t="str">
        <f>HYPERLINK("mailto:"&amp;VLOOKUP(L79,'CONCAT Codes'!$A$14:$G$26,5,FALSE)&amp;"?subject="&amp;_xlfn.CONCAT(C79," - APPLICANT for ",A79)&amp;"&amp;cc="&amp;'CONCAT Codes'!$A$32&amp;"&amp;body="&amp;D79&amp;"%0A%0APlease see my resume and bio for the above tour.","Click HERE to apply")</f>
        <v>Click HERE to apply</v>
      </c>
      <c r="L79" s="85" t="s">
        <v>49</v>
      </c>
    </row>
    <row r="80" spans="1:12" ht="54.65" customHeight="1">
      <c r="A80" s="1" t="s">
        <v>538</v>
      </c>
      <c r="B80" s="23" t="s">
        <v>0</v>
      </c>
      <c r="C80" s="23" t="s">
        <v>200</v>
      </c>
      <c r="D80" s="15" t="s">
        <v>539</v>
      </c>
      <c r="E80" s="24" t="s">
        <v>553</v>
      </c>
      <c r="F80" s="23" t="s">
        <v>25</v>
      </c>
      <c r="G80" s="23" t="s">
        <v>30</v>
      </c>
      <c r="H80" s="23" t="s">
        <v>540</v>
      </c>
      <c r="I80" s="3" t="s">
        <v>15</v>
      </c>
      <c r="J80" s="24" t="s">
        <v>3</v>
      </c>
      <c r="K80" s="62" t="str">
        <f>HYPERLINK("mailto:"&amp;VLOOKUP(L80,'CONCAT Codes'!$A$14:$G$26,5,FALSE)&amp;"?subject="&amp;_xlfn.CONCAT(C80," - APPLICANT for ",A80)&amp;"&amp;cc="&amp;'CONCAT Codes'!$A$32&amp;"&amp;body="&amp;D80&amp;"%0A%0APlease see my resume and bio for the above tour.","Click HERE to apply")</f>
        <v>Click HERE to apply</v>
      </c>
      <c r="L80" s="24" t="s">
        <v>188</v>
      </c>
    </row>
    <row r="81" spans="1:12" ht="54.65" customHeight="1">
      <c r="A81" s="1" t="s">
        <v>555</v>
      </c>
      <c r="B81" s="23" t="s">
        <v>0</v>
      </c>
      <c r="C81" s="23" t="s">
        <v>556</v>
      </c>
      <c r="D81" s="15" t="s">
        <v>220</v>
      </c>
      <c r="E81" s="24" t="s">
        <v>566</v>
      </c>
      <c r="F81" s="23" t="s">
        <v>1</v>
      </c>
      <c r="G81" s="23" t="s">
        <v>259</v>
      </c>
      <c r="H81" s="23" t="s">
        <v>540</v>
      </c>
      <c r="I81" s="3" t="s">
        <v>15</v>
      </c>
      <c r="J81" s="24" t="s">
        <v>3</v>
      </c>
      <c r="K81" s="62" t="str">
        <f>HYPERLINK("mailto:"&amp;VLOOKUP(L81,'CONCAT Codes'!$A$14:$G$26,5,FALSE)&amp;"?subject="&amp;_xlfn.CONCAT(C81," - APPLICANT for ",A81)&amp;"&amp;cc="&amp;'CONCAT Codes'!$A$32&amp;"&amp;body="&amp;D81&amp;"%0A%0APlease see my resume and bio for the above tour.","Click HERE to apply")</f>
        <v>Click HERE to apply</v>
      </c>
      <c r="L81" s="24" t="s">
        <v>188</v>
      </c>
    </row>
    <row r="82" spans="1:12" ht="54.65" customHeight="1">
      <c r="A82" s="1" t="s">
        <v>561</v>
      </c>
      <c r="B82" s="23" t="s">
        <v>37</v>
      </c>
      <c r="C82" s="23" t="s">
        <v>554</v>
      </c>
      <c r="D82" s="15" t="s">
        <v>562</v>
      </c>
      <c r="E82" s="24" t="s">
        <v>586</v>
      </c>
      <c r="F82" s="23" t="s">
        <v>25</v>
      </c>
      <c r="G82" s="23" t="s">
        <v>217</v>
      </c>
      <c r="H82" s="23" t="s">
        <v>504</v>
      </c>
      <c r="I82" s="3" t="s">
        <v>15</v>
      </c>
      <c r="J82" s="24" t="s">
        <v>3</v>
      </c>
      <c r="K82" s="62" t="str">
        <f>HYPERLINK("mailto:"&amp;VLOOKUP(L82,'CONCAT Codes'!$A$14:$G$26,5,FALSE)&amp;"?subject="&amp;_xlfn.CONCAT(C82," - APPLICANT for ",A82)&amp;"&amp;cc="&amp;'CONCAT Codes'!$A$32&amp;"&amp;body="&amp;D82&amp;"%0A%0APlease see my resume and bio for the above tour.","Click HERE to apply")</f>
        <v>Click HERE to apply</v>
      </c>
      <c r="L82" s="24" t="s">
        <v>49</v>
      </c>
    </row>
    <row r="83" spans="1:12" ht="54.65" customHeight="1">
      <c r="A83" s="1" t="s">
        <v>575</v>
      </c>
      <c r="B83" s="23" t="s">
        <v>37</v>
      </c>
      <c r="C83" s="23" t="s">
        <v>576</v>
      </c>
      <c r="D83" s="15" t="s">
        <v>577</v>
      </c>
      <c r="E83" s="24" t="s">
        <v>585</v>
      </c>
      <c r="F83" s="23" t="s">
        <v>1</v>
      </c>
      <c r="G83" s="23" t="s">
        <v>578</v>
      </c>
      <c r="H83" s="23" t="s">
        <v>504</v>
      </c>
      <c r="I83" s="3" t="s">
        <v>15</v>
      </c>
      <c r="J83" s="24" t="s">
        <v>3</v>
      </c>
      <c r="K83" s="62" t="str">
        <f>HYPERLINK("mailto:"&amp;VLOOKUP(L83,'CONCAT Codes'!$A$14:$G$26,5,FALSE)&amp;"?subject="&amp;_xlfn.CONCAT(C83," - APPLICANT for ",A83)&amp;"&amp;cc="&amp;'CONCAT Codes'!$A$32&amp;"&amp;body="&amp;D83&amp;"%0A%0APlease see my resume and bio for the above tour.","Click HERE to apply")</f>
        <v>Click HERE to apply</v>
      </c>
      <c r="L83" s="24" t="s">
        <v>49</v>
      </c>
    </row>
    <row r="84" spans="1:12" ht="54.65" customHeight="1">
      <c r="A84" s="1" t="s">
        <v>579</v>
      </c>
      <c r="B84" s="23" t="s">
        <v>37</v>
      </c>
      <c r="C84" s="23" t="s">
        <v>580</v>
      </c>
      <c r="D84" s="15" t="s">
        <v>581</v>
      </c>
      <c r="E84" s="24" t="s">
        <v>613</v>
      </c>
      <c r="F84" s="23" t="s">
        <v>25</v>
      </c>
      <c r="G84" s="23" t="s">
        <v>612</v>
      </c>
      <c r="H84" s="23" t="s">
        <v>504</v>
      </c>
      <c r="I84" s="3" t="s">
        <v>15</v>
      </c>
      <c r="J84" s="24" t="s">
        <v>3</v>
      </c>
      <c r="K84" s="62" t="str">
        <f>HYPERLINK("mailto:"&amp;VLOOKUP(L84,'CONCAT Codes'!$A$14:$G$26,5,FALSE)&amp;"?subject="&amp;_xlfn.CONCAT(C84," - APPLICANT for ",A84)&amp;"&amp;cc="&amp;'CONCAT Codes'!$A$32&amp;"&amp;body="&amp;D84&amp;"%0A%0APlease see my resume and bio for the above tour.","Click HERE to apply")</f>
        <v>Click HERE to apply</v>
      </c>
      <c r="L84" s="24" t="s">
        <v>49</v>
      </c>
    </row>
    <row r="85" spans="1:12" ht="54.65" customHeight="1">
      <c r="A85" s="1" t="s">
        <v>593</v>
      </c>
      <c r="B85" s="23" t="s">
        <v>37</v>
      </c>
      <c r="C85" s="23" t="s">
        <v>580</v>
      </c>
      <c r="D85" s="15" t="s">
        <v>594</v>
      </c>
      <c r="E85" s="24" t="s">
        <v>608</v>
      </c>
      <c r="F85" s="23" t="s">
        <v>25</v>
      </c>
      <c r="G85" s="23" t="s">
        <v>186</v>
      </c>
      <c r="H85" s="23" t="s">
        <v>504</v>
      </c>
      <c r="I85" s="3" t="s">
        <v>15</v>
      </c>
      <c r="J85" s="24" t="s">
        <v>3</v>
      </c>
      <c r="K85" s="62" t="str">
        <f>HYPERLINK("mailto:"&amp;VLOOKUP(L85,'CONCAT Codes'!$A$14:$G$26,5,FALSE)&amp;"?subject="&amp;_xlfn.CONCAT(C85," - APPLICANT for ",A85)&amp;"&amp;cc="&amp;'CONCAT Codes'!$A$32&amp;"&amp;body="&amp;D85&amp;"%0A%0APlease see my resume and bio for the above tour.","Click HERE to apply")</f>
        <v>Click HERE to apply</v>
      </c>
      <c r="L85" s="24" t="s">
        <v>49</v>
      </c>
    </row>
    <row r="86" spans="1:12" ht="54.65" customHeight="1">
      <c r="A86" s="1" t="s">
        <v>595</v>
      </c>
      <c r="B86" s="23" t="s">
        <v>37</v>
      </c>
      <c r="C86" s="23" t="s">
        <v>459</v>
      </c>
      <c r="D86" s="15" t="s">
        <v>596</v>
      </c>
      <c r="E86" s="24" t="s">
        <v>609</v>
      </c>
      <c r="F86" s="23" t="s">
        <v>25</v>
      </c>
      <c r="G86" s="23" t="s">
        <v>201</v>
      </c>
      <c r="H86" s="23" t="s">
        <v>152</v>
      </c>
      <c r="I86" s="3" t="s">
        <v>15</v>
      </c>
      <c r="J86" s="24" t="s">
        <v>3</v>
      </c>
      <c r="K86" s="62" t="str">
        <f>HYPERLINK("mailto:"&amp;VLOOKUP(L86,'CONCAT Codes'!$A$14:$G$26,5,FALSE)&amp;"?subject="&amp;_xlfn.CONCAT(C86," - APPLICANT for ",A86)&amp;"&amp;cc="&amp;'CONCAT Codes'!$A$32&amp;"&amp;body="&amp;D86&amp;"%0A%0APlease see my resume and bio for the above tour.","Click HERE to apply")</f>
        <v>Click HERE to apply</v>
      </c>
      <c r="L86" s="24" t="s">
        <v>49</v>
      </c>
    </row>
    <row r="87" spans="1:12" ht="54.65" customHeight="1">
      <c r="A87" s="1" t="s">
        <v>597</v>
      </c>
      <c r="B87" s="23" t="s">
        <v>37</v>
      </c>
      <c r="C87" s="23" t="s">
        <v>459</v>
      </c>
      <c r="D87" s="15" t="s">
        <v>598</v>
      </c>
      <c r="E87" s="24" t="s">
        <v>610</v>
      </c>
      <c r="F87" s="23" t="s">
        <v>25</v>
      </c>
      <c r="G87" s="23" t="s">
        <v>146</v>
      </c>
      <c r="H87" s="23" t="s">
        <v>152</v>
      </c>
      <c r="I87" s="3" t="s">
        <v>15</v>
      </c>
      <c r="J87" s="24" t="s">
        <v>3</v>
      </c>
      <c r="K87" s="62" t="str">
        <f>HYPERLINK("mailto:"&amp;VLOOKUP(L87,'CONCAT Codes'!$A$14:$G$26,5,FALSE)&amp;"?subject="&amp;_xlfn.CONCAT(C87," - APPLICANT for ",A87)&amp;"&amp;cc="&amp;'CONCAT Codes'!$A$32&amp;"&amp;body="&amp;D87&amp;"%0A%0APlease see my resume and bio for the above tour.","Click HERE to apply")</f>
        <v>Click HERE to apply</v>
      </c>
      <c r="L87" s="24" t="s">
        <v>49</v>
      </c>
    </row>
    <row r="88" spans="1:12" ht="54.65" customHeight="1">
      <c r="A88" s="1" t="s">
        <v>640</v>
      </c>
      <c r="B88" s="23" t="s">
        <v>154</v>
      </c>
      <c r="C88" s="23" t="s">
        <v>655</v>
      </c>
      <c r="D88" s="15" t="s">
        <v>646</v>
      </c>
      <c r="E88" s="24" t="s">
        <v>652</v>
      </c>
      <c r="F88" s="23" t="s">
        <v>25</v>
      </c>
      <c r="G88" s="23" t="s">
        <v>201</v>
      </c>
      <c r="H88" s="23" t="s">
        <v>157</v>
      </c>
      <c r="I88" s="3" t="s">
        <v>15</v>
      </c>
      <c r="J88" s="24" t="s">
        <v>3</v>
      </c>
      <c r="K88" s="62" t="str">
        <f>HYPERLINK("mailto:"&amp;VLOOKUP(L88,'CONCAT Codes'!$A$14:$G$26,5,FALSE)&amp;"?subject="&amp;_xlfn.CONCAT(C88," - APPLICANT for ",A88)&amp;"&amp;cc="&amp;'CONCAT Codes'!$A$32&amp;"&amp;body="&amp;D88&amp;"%0A%0APlease see my resume and bio for the above tour.","Click HERE to apply")</f>
        <v>Click HERE to apply</v>
      </c>
      <c r="L88" s="24" t="s">
        <v>228</v>
      </c>
    </row>
    <row r="89" spans="1:12" ht="54.65" customHeight="1">
      <c r="A89" s="1" t="s">
        <v>372</v>
      </c>
      <c r="B89" s="23" t="s">
        <v>364</v>
      </c>
      <c r="C89" s="23" t="s">
        <v>365</v>
      </c>
      <c r="D89" s="15" t="s">
        <v>373</v>
      </c>
      <c r="E89" s="24" t="s">
        <v>407</v>
      </c>
      <c r="F89" s="23" t="s">
        <v>1</v>
      </c>
      <c r="G89" s="23" t="s">
        <v>374</v>
      </c>
      <c r="H89" s="23" t="s">
        <v>4</v>
      </c>
      <c r="I89" s="3"/>
      <c r="J89" s="24" t="s">
        <v>5</v>
      </c>
      <c r="K89" s="62" t="str">
        <f>HYPERLINK("mailto:"&amp;VLOOKUP(L89,'CONCAT Codes'!$A$14:$G$26,5,FALSE)&amp;"?subject="&amp;_xlfn.CONCAT(C89," - APPLICANT for ",A89)&amp;"&amp;cc="&amp;'CONCAT Codes'!$A$32&amp;"&amp;body="&amp;D89&amp;"%0A%0APlease see my resume and bio for the above tour.","Click HERE to apply")</f>
        <v>Click HERE to apply</v>
      </c>
      <c r="L89" s="24" t="s">
        <v>47</v>
      </c>
    </row>
    <row r="90" spans="1:12" ht="54.65" customHeight="1">
      <c r="A90" s="1" t="s">
        <v>230</v>
      </c>
      <c r="B90" s="23" t="s">
        <v>231</v>
      </c>
      <c r="C90" s="23" t="s">
        <v>232</v>
      </c>
      <c r="D90" s="15" t="s">
        <v>233</v>
      </c>
      <c r="E90" s="24" t="s">
        <v>236</v>
      </c>
      <c r="F90" s="23" t="s">
        <v>16</v>
      </c>
      <c r="G90" s="23" t="s">
        <v>36</v>
      </c>
      <c r="H90" s="23" t="s">
        <v>248</v>
      </c>
      <c r="I90" s="3"/>
      <c r="J90" s="24" t="s">
        <v>234</v>
      </c>
      <c r="K90" s="62" t="str">
        <f>HYPERLINK("mailto:"&amp;VLOOKUP(L90,'CONCAT Codes'!$A$14:$G$26,5,FALSE)&amp;"?subject="&amp;_xlfn.CONCAT(C90," - APPLICANT for ",A90)&amp;"&amp;cc="&amp;'CONCAT Codes'!$A$32&amp;"&amp;body="&amp;D90&amp;"%0A%0APlease see my resume and bio for the above tour.","Click HERE to apply")</f>
        <v>Click HERE to apply</v>
      </c>
      <c r="L90" s="24" t="s">
        <v>64</v>
      </c>
    </row>
    <row r="91" spans="1:12" ht="54.65" customHeight="1">
      <c r="A91" s="1" t="s">
        <v>462</v>
      </c>
      <c r="B91" s="23" t="s">
        <v>6</v>
      </c>
      <c r="C91" s="23" t="s">
        <v>463</v>
      </c>
      <c r="D91" s="15" t="s">
        <v>464</v>
      </c>
      <c r="E91" s="24" t="s">
        <v>471</v>
      </c>
      <c r="F91" s="23" t="s">
        <v>1</v>
      </c>
      <c r="G91" s="23" t="s">
        <v>465</v>
      </c>
      <c r="H91" s="23" t="s">
        <v>4</v>
      </c>
      <c r="I91" s="3"/>
      <c r="J91" s="24" t="s">
        <v>5</v>
      </c>
      <c r="K91" s="62" t="str">
        <f>HYPERLINK("mailto:"&amp;VLOOKUP(L91,'CONCAT Codes'!$A$14:$G$26,5,FALSE)&amp;"?subject="&amp;_xlfn.CONCAT(C91," - APPLICANT for ",A91)&amp;"&amp;cc="&amp;'CONCAT Codes'!$A$32&amp;"&amp;body="&amp;D91&amp;"%0A%0APlease see my resume and bio for the above tour.","Click HERE to apply")</f>
        <v>Click HERE to apply</v>
      </c>
      <c r="L91" s="24" t="s">
        <v>47</v>
      </c>
    </row>
    <row r="92" spans="1:12" ht="54.65" customHeight="1">
      <c r="A92" s="1" t="s">
        <v>467</v>
      </c>
      <c r="B92" s="23" t="s">
        <v>6</v>
      </c>
      <c r="C92" s="23" t="s">
        <v>463</v>
      </c>
      <c r="D92" s="15" t="s">
        <v>468</v>
      </c>
      <c r="E92" s="24" t="s">
        <v>473</v>
      </c>
      <c r="F92" s="23" t="s">
        <v>1</v>
      </c>
      <c r="G92" s="23" t="s">
        <v>376</v>
      </c>
      <c r="H92" s="23" t="s">
        <v>4</v>
      </c>
      <c r="I92" s="3"/>
      <c r="J92" s="24" t="s">
        <v>5</v>
      </c>
      <c r="K92" s="62" t="str">
        <f>HYPERLINK("mailto:"&amp;VLOOKUP(L92,'CONCAT Codes'!$A$14:$G$26,5,FALSE)&amp;"?subject="&amp;_xlfn.CONCAT(C92," - APPLICANT for ",A92)&amp;"&amp;cc="&amp;'CONCAT Codes'!$A$32&amp;"&amp;body="&amp;D92&amp;"%0A%0APlease see my resume and bio for the above tour.","Click HERE to apply")</f>
        <v>Click HERE to apply</v>
      </c>
      <c r="L92" s="24" t="s">
        <v>47</v>
      </c>
    </row>
    <row r="93" spans="1:12" ht="54.65" customHeight="1">
      <c r="A93" s="1" t="s">
        <v>541</v>
      </c>
      <c r="B93" s="23" t="s">
        <v>8</v>
      </c>
      <c r="C93" s="23" t="s">
        <v>508</v>
      </c>
      <c r="D93" s="15" t="s">
        <v>542</v>
      </c>
      <c r="E93" s="24" t="s">
        <v>550</v>
      </c>
      <c r="F93" s="23" t="s">
        <v>25</v>
      </c>
      <c r="G93" s="23" t="s">
        <v>30</v>
      </c>
      <c r="H93" s="23" t="s">
        <v>543</v>
      </c>
      <c r="I93" s="3"/>
      <c r="J93" s="24" t="s">
        <v>544</v>
      </c>
      <c r="K93" s="62" t="str">
        <f>HYPERLINK("mailto:"&amp;VLOOKUP(L93,'CONCAT Codes'!$A$14:$G$26,5,FALSE)&amp;"?subject="&amp;_xlfn.CONCAT(C93," - APPLICANT for ",A93)&amp;"&amp;cc="&amp;'CONCAT Codes'!$A$32&amp;"&amp;body="&amp;D93&amp;"%0A%0APlease see my resume and bio for the above tour.","Click HERE to apply")</f>
        <v>Click HERE to apply</v>
      </c>
      <c r="L93" s="24" t="s">
        <v>64</v>
      </c>
    </row>
    <row r="94" spans="1:12" ht="54.65" customHeight="1">
      <c r="A94" s="1" t="s">
        <v>567</v>
      </c>
      <c r="B94" s="23" t="s">
        <v>0</v>
      </c>
      <c r="C94" s="23" t="s">
        <v>480</v>
      </c>
      <c r="D94" s="15" t="s">
        <v>568</v>
      </c>
      <c r="E94" s="24" t="s">
        <v>571</v>
      </c>
      <c r="F94" s="23" t="s">
        <v>25</v>
      </c>
      <c r="G94" s="23" t="s">
        <v>35</v>
      </c>
      <c r="H94" s="23" t="s">
        <v>569</v>
      </c>
      <c r="I94" s="3"/>
      <c r="J94" s="24" t="s">
        <v>570</v>
      </c>
      <c r="K94" s="62" t="str">
        <f>HYPERLINK("mailto:"&amp;VLOOKUP(L94,'CONCAT Codes'!$A$14:$G$26,5,FALSE)&amp;"?subject="&amp;_xlfn.CONCAT(C94," - APPLICANT for ",A94)&amp;"&amp;cc="&amp;'CONCAT Codes'!$A$32&amp;"&amp;body="&amp;D94&amp;"%0A%0APlease see my resume and bio for the above tour.","Click HERE to apply")</f>
        <v>Click HERE to apply</v>
      </c>
      <c r="L94" s="24" t="s">
        <v>188</v>
      </c>
    </row>
    <row r="95" spans="1:12" ht="54.65" customHeight="1">
      <c r="A95" s="1" t="s">
        <v>641</v>
      </c>
      <c r="B95" s="23" t="s">
        <v>364</v>
      </c>
      <c r="C95" s="23" t="s">
        <v>642</v>
      </c>
      <c r="D95" s="15" t="s">
        <v>657</v>
      </c>
      <c r="E95" s="24" t="s">
        <v>653</v>
      </c>
      <c r="F95" s="23" t="s">
        <v>1</v>
      </c>
      <c r="G95" s="23" t="s">
        <v>643</v>
      </c>
      <c r="H95" s="23" t="s">
        <v>4</v>
      </c>
      <c r="I95" s="3"/>
      <c r="J95" s="24" t="s">
        <v>5</v>
      </c>
      <c r="K95" s="62" t="str">
        <f>HYPERLINK("mailto:"&amp;VLOOKUP(L95,'CONCAT Codes'!$A$14:$G$26,5,FALSE)&amp;"?subject="&amp;_xlfn.CONCAT(C95," - APPLICANT for ",A95)&amp;"&amp;cc="&amp;'CONCAT Codes'!$A$32&amp;"&amp;body="&amp;D95&amp;"%0A%0APlease see my resume and bio for the above tour.","Click HERE to apply")</f>
        <v>Click HERE to apply</v>
      </c>
      <c r="L95" s="24" t="s">
        <v>47</v>
      </c>
    </row>
    <row r="96" spans="1:12" ht="54.65" customHeight="1">
      <c r="A96" s="1" t="s">
        <v>644</v>
      </c>
      <c r="B96" s="23" t="s">
        <v>364</v>
      </c>
      <c r="C96" s="23" t="s">
        <v>642</v>
      </c>
      <c r="D96" s="15" t="s">
        <v>658</v>
      </c>
      <c r="E96" s="24" t="s">
        <v>654</v>
      </c>
      <c r="F96" s="23" t="s">
        <v>1</v>
      </c>
      <c r="G96" s="23" t="s">
        <v>645</v>
      </c>
      <c r="H96" s="23" t="s">
        <v>4</v>
      </c>
      <c r="I96" s="3"/>
      <c r="J96" s="24" t="s">
        <v>5</v>
      </c>
      <c r="K96" s="62" t="str">
        <f>HYPERLINK("mailto:"&amp;VLOOKUP(L96,'CONCAT Codes'!$A$14:$G$26,5,FALSE)&amp;"?subject="&amp;_xlfn.CONCAT(C96," - APPLICANT for ",A96)&amp;"&amp;cc="&amp;'CONCAT Codes'!$A$32&amp;"&amp;body="&amp;D96&amp;"%0A%0APlease see my resume and bio for the above tour.","Click HERE to apply")</f>
        <v>Click HERE to apply</v>
      </c>
      <c r="L96" s="24" t="s">
        <v>47</v>
      </c>
    </row>
  </sheetData>
  <autoFilter ref="A1:L87" xr:uid="{00000000-0001-0000-0000-000000000000}">
    <sortState xmlns:xlrd2="http://schemas.microsoft.com/office/spreadsheetml/2017/richdata2" ref="A2:L96">
      <sortCondition ref="I1:I87"/>
    </sortState>
  </autoFilter>
  <sortState xmlns:xlrd2="http://schemas.microsoft.com/office/spreadsheetml/2017/richdata2" ref="A2:M5">
    <sortCondition ref="M2:M5"/>
    <sortCondition ref="B2:B5"/>
    <sortCondition ref="C2:C5"/>
  </sortState>
  <conditionalFormatting sqref="A1:A1048576">
    <cfRule type="duplicateValues" dxfId="26" priority="1"/>
  </conditionalFormatting>
  <conditionalFormatting sqref="K1:K1048576">
    <cfRule type="containsText" dxfId="25" priority="5" operator="containsText" text="Click HERE to apply">
      <formula>NOT(ISERROR(SEARCH("Click HERE to apply",K1)))</formula>
    </cfRule>
  </conditionalFormatting>
  <pageMargins left="0.25" right="0.25" top="0.75" bottom="0.75" header="0.3" footer="0.3"/>
  <pageSetup scale="61" fitToHeight="0" orientation="landscape" horizontalDpi="1200" verticalDpi="1200" r:id="rId1"/>
  <headerFooter>
    <oddHeader>&amp;L&amp;D&amp;C&amp;"-,Bold"&amp;22PFI Available Tours&amp;"-,Regular"&amp;14
Positions are reviewed weekly and the website is updated as needed.  &amp;R&amp;P of &amp;N</oddHeader>
    <oddFooter>&amp;C&amp;"-,Bold Italic"&amp;12If you are interested in a position, click on the link or
email your resume and bio with the position you are interested in.&amp;"-,Regular"&amp;11
Email:  dfas.indianapolis-in.zh.mbx.pfi@mail.mil
Website: https://www.dfas.mil/pfi</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FB39-075C-4F6B-9827-2D18833EDED2}">
  <dimension ref="A1:M65"/>
  <sheetViews>
    <sheetView zoomScale="90" zoomScaleNormal="90" workbookViewId="0">
      <selection activeCell="E19" sqref="E19"/>
    </sheetView>
  </sheetViews>
  <sheetFormatPr defaultRowHeight="56.5" customHeight="1"/>
  <cols>
    <col min="1" max="1" width="12.453125" customWidth="1"/>
    <col min="2" max="2" width="27.1796875" customWidth="1"/>
    <col min="3" max="3" width="28.1796875" customWidth="1"/>
    <col min="4" max="4" width="21.54296875" customWidth="1"/>
    <col min="5" max="5" width="44.453125" customWidth="1"/>
    <col min="6" max="6" width="9.81640625" customWidth="1"/>
    <col min="7" max="7" width="13.1796875" customWidth="1"/>
    <col min="8" max="8" width="12.81640625" customWidth="1"/>
    <col min="10" max="10" width="11.81640625" customWidth="1"/>
    <col min="11" max="11" width="18.1796875" customWidth="1"/>
    <col min="12" max="12" width="20.54296875" customWidth="1"/>
    <col min="13" max="13" width="40.81640625" customWidth="1"/>
  </cols>
  <sheetData>
    <row r="1" spans="1:13" s="8" customFormat="1" ht="56.5" customHeight="1">
      <c r="A1" s="6" t="s">
        <v>21</v>
      </c>
      <c r="B1" s="7" t="s">
        <v>22</v>
      </c>
      <c r="C1" s="7" t="s">
        <v>23</v>
      </c>
      <c r="D1" s="6" t="s">
        <v>24</v>
      </c>
      <c r="E1" s="6" t="s">
        <v>20</v>
      </c>
      <c r="F1" s="7" t="s">
        <v>17</v>
      </c>
      <c r="G1" s="7" t="s">
        <v>18</v>
      </c>
      <c r="H1" s="7" t="s">
        <v>19</v>
      </c>
      <c r="I1" s="6" t="s">
        <v>40</v>
      </c>
      <c r="J1" s="7" t="s">
        <v>41</v>
      </c>
      <c r="K1" s="5" t="s">
        <v>26</v>
      </c>
      <c r="L1" s="7" t="s">
        <v>43</v>
      </c>
    </row>
    <row r="2" spans="1:13" s="25" customFormat="1" ht="54.65" customHeight="1">
      <c r="A2" s="79" t="s">
        <v>441</v>
      </c>
      <c r="B2" s="80" t="s">
        <v>33</v>
      </c>
      <c r="C2" s="80" t="s">
        <v>442</v>
      </c>
      <c r="D2" s="79" t="s">
        <v>225</v>
      </c>
      <c r="E2" s="80" t="s">
        <v>444</v>
      </c>
      <c r="F2" s="80" t="s">
        <v>1</v>
      </c>
      <c r="G2" s="80" t="s">
        <v>440</v>
      </c>
      <c r="H2" s="80" t="s">
        <v>443</v>
      </c>
      <c r="I2" s="71" t="s">
        <v>144</v>
      </c>
      <c r="J2" s="80" t="s">
        <v>3</v>
      </c>
      <c r="K2" s="62" t="str">
        <f>HYPERLINK("mailto:"&amp;VLOOKUP(L2,'CONCAT Codes'!$A$14:$G$26,5,FALSE)&amp;"?subject="&amp;_xlfn.CONCAT(C2," - APPLICANT for ",A2)&amp;"&amp;cc="&amp;'CONCAT Codes'!$A$32&amp;"&amp;body="&amp;D2&amp;"%0A%0APlease see my resume and bio for the above tour.","Click HERE to apply")</f>
        <v>Click HERE to apply</v>
      </c>
      <c r="L2" s="80" t="s">
        <v>187</v>
      </c>
      <c r="M2" s="70"/>
    </row>
    <row r="3" spans="1:13" s="25" customFormat="1" ht="54.65" customHeight="1">
      <c r="A3" s="1" t="s">
        <v>422</v>
      </c>
      <c r="B3" s="23" t="s">
        <v>161</v>
      </c>
      <c r="C3" s="23" t="s">
        <v>423</v>
      </c>
      <c r="D3" s="15" t="s">
        <v>424</v>
      </c>
      <c r="E3" s="24" t="s">
        <v>432</v>
      </c>
      <c r="F3" s="23" t="s">
        <v>16</v>
      </c>
      <c r="G3" s="23" t="s">
        <v>425</v>
      </c>
      <c r="H3" s="23" t="s">
        <v>147</v>
      </c>
      <c r="I3" s="3" t="s">
        <v>2</v>
      </c>
      <c r="J3" s="24" t="s">
        <v>3</v>
      </c>
      <c r="K3" s="62" t="str">
        <f>HYPERLINK("mailto:"&amp;VLOOKUP(L3,'CONCAT Codes'!$A$14:$G$26,5,FALSE)&amp;"?subject="&amp;_xlfn.CONCAT(C3," - APPLICANT for ",A3)&amp;"&amp;cc="&amp;'CONCAT Codes'!$A$32&amp;"&amp;body="&amp;D3&amp;"%0A%0APlease see my resume and bio for the above tour.","Click HERE to apply")</f>
        <v>Click HERE to apply</v>
      </c>
      <c r="L3" s="24" t="s">
        <v>162</v>
      </c>
    </row>
    <row r="4" spans="1:13" s="25" customFormat="1" ht="56.5" customHeight="1">
      <c r="A4" s="1" t="s">
        <v>493</v>
      </c>
      <c r="B4" s="23" t="s">
        <v>161</v>
      </c>
      <c r="C4" s="23" t="s">
        <v>494</v>
      </c>
      <c r="D4" s="15" t="s">
        <v>495</v>
      </c>
      <c r="E4" s="24" t="s">
        <v>496</v>
      </c>
      <c r="F4" s="23" t="s">
        <v>25</v>
      </c>
      <c r="G4" s="23" t="s">
        <v>259</v>
      </c>
      <c r="H4" s="23" t="s">
        <v>147</v>
      </c>
      <c r="I4" s="3" t="s">
        <v>2</v>
      </c>
      <c r="J4" s="24" t="s">
        <v>3</v>
      </c>
      <c r="K4" s="62" t="str">
        <f>HYPERLINK("mailto:"&amp;VLOOKUP(L4,'CONCAT Codes'!$A$14:$G$26,5,FALSE)&amp;"?subject="&amp;_xlfn.CONCAT(C4," - APPLICANT for ",A4)&amp;"&amp;cc="&amp;'CONCAT Codes'!$A$32&amp;"&amp;body="&amp;D4&amp;"%0A%0APlease see my resume and bio for the above tour.","Click HERE to apply")</f>
        <v>Click HERE to apply</v>
      </c>
      <c r="L4" s="24" t="s">
        <v>162</v>
      </c>
    </row>
    <row r="5" spans="1:13" s="25" customFormat="1" ht="56.5" customHeight="1">
      <c r="A5" s="1" t="s">
        <v>340</v>
      </c>
      <c r="B5" s="23" t="s">
        <v>33</v>
      </c>
      <c r="C5" s="23" t="s">
        <v>341</v>
      </c>
      <c r="D5" s="15" t="s">
        <v>342</v>
      </c>
      <c r="E5" s="24" t="s">
        <v>351</v>
      </c>
      <c r="F5" s="23" t="s">
        <v>1</v>
      </c>
      <c r="G5" s="23" t="s">
        <v>215</v>
      </c>
      <c r="H5" s="23" t="s">
        <v>343</v>
      </c>
      <c r="I5" s="3" t="s">
        <v>344</v>
      </c>
      <c r="J5" s="24" t="s">
        <v>3</v>
      </c>
      <c r="K5" s="62" t="str">
        <f>HYPERLINK("mailto:"&amp;VLOOKUP(L5,'CONCAT Codes'!$A$14:$G$26,5,FALSE)&amp;"?subject="&amp;_xlfn.CONCAT(C5," - APPLICANT for ",A5)&amp;"&amp;cc="&amp;'CONCAT Codes'!$A$32&amp;"&amp;body="&amp;D5&amp;"%0A%0APlease see my resume and bio for the above tour.","Click HERE to apply")</f>
        <v>Click HERE to apply</v>
      </c>
      <c r="L5" s="24" t="s">
        <v>187</v>
      </c>
    </row>
    <row r="6" spans="1:13" s="25" customFormat="1" ht="56.5" customHeight="1">
      <c r="A6" s="1" t="s">
        <v>357</v>
      </c>
      <c r="B6" s="23" t="s">
        <v>33</v>
      </c>
      <c r="C6" s="23" t="s">
        <v>341</v>
      </c>
      <c r="D6" s="15" t="s">
        <v>342</v>
      </c>
      <c r="E6" s="24" t="s">
        <v>361</v>
      </c>
      <c r="F6" s="23" t="s">
        <v>1</v>
      </c>
      <c r="G6" s="23" t="s">
        <v>215</v>
      </c>
      <c r="H6" s="23" t="s">
        <v>343</v>
      </c>
      <c r="I6" s="3" t="s">
        <v>344</v>
      </c>
      <c r="J6" s="24" t="s">
        <v>3</v>
      </c>
      <c r="K6" s="62" t="str">
        <f>HYPERLINK("mailto:"&amp;VLOOKUP(L6,'CONCAT Codes'!$A$14:$G$26,5,FALSE)&amp;"?subject="&amp;_xlfn.CONCAT(C6," - APPLICANT for ",A6)&amp;"&amp;cc="&amp;'CONCAT Codes'!$A$32&amp;"&amp;body="&amp;D6&amp;"%0A%0APlease see my resume and bio for the above tour.","Click HERE to apply")</f>
        <v>Click HERE to apply</v>
      </c>
      <c r="L6" s="24" t="s">
        <v>187</v>
      </c>
    </row>
    <row r="7" spans="1:13" s="25" customFormat="1" ht="56.5" customHeight="1">
      <c r="A7" s="1" t="s">
        <v>513</v>
      </c>
      <c r="B7" s="23" t="s">
        <v>6</v>
      </c>
      <c r="C7" s="23" t="s">
        <v>175</v>
      </c>
      <c r="D7" s="15" t="s">
        <v>254</v>
      </c>
      <c r="E7" s="24" t="s">
        <v>522</v>
      </c>
      <c r="F7" s="23" t="s">
        <v>25</v>
      </c>
      <c r="G7" s="23" t="s">
        <v>62</v>
      </c>
      <c r="H7" s="23" t="s">
        <v>176</v>
      </c>
      <c r="I7" s="3" t="s">
        <v>38</v>
      </c>
      <c r="J7" s="24" t="s">
        <v>3</v>
      </c>
      <c r="K7" s="62" t="str">
        <f>HYPERLINK("mailto:"&amp;VLOOKUP(L7,'CONCAT Codes'!$A$14:$G$26,5,FALSE)&amp;"?subject="&amp;_xlfn.CONCAT(C7," - APPLICANT for ",A7)&amp;"&amp;cc="&amp;'CONCAT Codes'!$A$32&amp;"&amp;body="&amp;D7&amp;"%0A%0APlease see my resume and bio for the above tour.","Click HERE to apply")</f>
        <v>Click HERE to apply</v>
      </c>
      <c r="L7" s="24" t="s">
        <v>228</v>
      </c>
    </row>
    <row r="8" spans="1:13" s="25" customFormat="1" ht="56.5" customHeight="1">
      <c r="A8" s="1" t="s">
        <v>281</v>
      </c>
      <c r="B8" s="23" t="s">
        <v>50</v>
      </c>
      <c r="C8" s="23" t="s">
        <v>280</v>
      </c>
      <c r="D8" s="15" t="s">
        <v>235</v>
      </c>
      <c r="E8" s="24" t="s">
        <v>314</v>
      </c>
      <c r="F8" s="23" t="s">
        <v>1</v>
      </c>
      <c r="G8" s="23" t="s">
        <v>35</v>
      </c>
      <c r="H8" s="23" t="s">
        <v>4</v>
      </c>
      <c r="I8" s="3"/>
      <c r="J8" s="24" t="s">
        <v>5</v>
      </c>
      <c r="K8" s="62" t="str">
        <f>HYPERLINK("mailto:"&amp;VLOOKUP(L8,'CONCAT Codes'!$A$14:$G$26,5,FALSE)&amp;"?subject="&amp;_xlfn.CONCAT(C8," - APPLICANT for ",A8)&amp;"&amp;cc="&amp;'CONCAT Codes'!$A$32&amp;"&amp;body="&amp;D8&amp;"%0A%0APlease see my resume and bio for the above tour.","Click HERE to apply")</f>
        <v>Click HERE to apply</v>
      </c>
      <c r="L8" s="24" t="s">
        <v>47</v>
      </c>
    </row>
    <row r="9" spans="1:13" s="25" customFormat="1" ht="56.5" customHeight="1">
      <c r="A9" s="1" t="s">
        <v>282</v>
      </c>
      <c r="B9" s="23" t="s">
        <v>50</v>
      </c>
      <c r="C9" s="23" t="s">
        <v>280</v>
      </c>
      <c r="D9" s="15" t="s">
        <v>283</v>
      </c>
      <c r="E9" s="24" t="s">
        <v>315</v>
      </c>
      <c r="F9" s="23" t="s">
        <v>1</v>
      </c>
      <c r="G9" s="23" t="s">
        <v>39</v>
      </c>
      <c r="H9" s="23" t="s">
        <v>4</v>
      </c>
      <c r="I9" s="3"/>
      <c r="J9" s="24" t="s">
        <v>5</v>
      </c>
      <c r="K9" s="62" t="str">
        <f>HYPERLINK("mailto:"&amp;VLOOKUP(L9,'CONCAT Codes'!$A$14:$G$26,5,FALSE)&amp;"?subject="&amp;_xlfn.CONCAT(C9," - APPLICANT for ",A9)&amp;"&amp;cc="&amp;'CONCAT Codes'!$A$32&amp;"&amp;body="&amp;D9&amp;"%0A%0APlease see my resume and bio for the above tour.","Click HERE to apply")</f>
        <v>Click HERE to apply</v>
      </c>
      <c r="L9" s="24" t="s">
        <v>47</v>
      </c>
    </row>
    <row r="10" spans="1:13" s="25" customFormat="1" ht="56.5" customHeight="1">
      <c r="A10" s="1" t="s">
        <v>284</v>
      </c>
      <c r="B10" s="23" t="s">
        <v>50</v>
      </c>
      <c r="C10" s="23" t="s">
        <v>280</v>
      </c>
      <c r="D10" s="15" t="s">
        <v>285</v>
      </c>
      <c r="E10" s="24" t="s">
        <v>305</v>
      </c>
      <c r="F10" s="23" t="s">
        <v>1</v>
      </c>
      <c r="G10" s="23" t="s">
        <v>35</v>
      </c>
      <c r="H10" s="23" t="s">
        <v>4</v>
      </c>
      <c r="I10" s="3"/>
      <c r="J10" s="24" t="s">
        <v>5</v>
      </c>
      <c r="K10" s="62" t="str">
        <f>HYPERLINK("mailto:"&amp;VLOOKUP(L10,'CONCAT Codes'!$A$14:$G$26,5,FALSE)&amp;"?subject="&amp;_xlfn.CONCAT(C10," - APPLICANT for ",A10)&amp;"&amp;cc="&amp;'CONCAT Codes'!$A$32&amp;"&amp;body="&amp;D10&amp;"%0A%0APlease see my resume and bio for the above tour.","Click HERE to apply")</f>
        <v>Click HERE to apply</v>
      </c>
      <c r="L10" s="24" t="s">
        <v>47</v>
      </c>
    </row>
    <row r="11" spans="1:13" s="25" customFormat="1" ht="56.5" customHeight="1">
      <c r="A11" s="1" t="s">
        <v>286</v>
      </c>
      <c r="B11" s="23" t="s">
        <v>50</v>
      </c>
      <c r="C11" s="23" t="s">
        <v>280</v>
      </c>
      <c r="D11" s="15" t="s">
        <v>287</v>
      </c>
      <c r="E11" s="24" t="s">
        <v>306</v>
      </c>
      <c r="F11" s="23" t="s">
        <v>1</v>
      </c>
      <c r="G11" s="23" t="s">
        <v>288</v>
      </c>
      <c r="H11" s="23" t="s">
        <v>4</v>
      </c>
      <c r="I11" s="3"/>
      <c r="J11" s="24" t="s">
        <v>5</v>
      </c>
      <c r="K11" s="62" t="str">
        <f>HYPERLINK("mailto:"&amp;VLOOKUP(L11,'CONCAT Codes'!$A$14:$G$26,5,FALSE)&amp;"?subject="&amp;_xlfn.CONCAT(C11," - APPLICANT for ",A11)&amp;"&amp;cc="&amp;'CONCAT Codes'!$A$32&amp;"&amp;body="&amp;D11&amp;"%0A%0APlease see my resume and bio for the above tour.","Click HERE to apply")</f>
        <v>Click HERE to apply</v>
      </c>
      <c r="L11" s="24" t="s">
        <v>47</v>
      </c>
    </row>
    <row r="12" spans="1:13" s="25" customFormat="1" ht="56.5" customHeight="1">
      <c r="A12" s="1" t="s">
        <v>289</v>
      </c>
      <c r="B12" s="23" t="s">
        <v>50</v>
      </c>
      <c r="C12" s="23" t="s">
        <v>280</v>
      </c>
      <c r="D12" s="15" t="s">
        <v>290</v>
      </c>
      <c r="E12" s="24" t="s">
        <v>307</v>
      </c>
      <c r="F12" s="23" t="s">
        <v>1</v>
      </c>
      <c r="G12" s="23" t="s">
        <v>288</v>
      </c>
      <c r="H12" s="23" t="s">
        <v>4</v>
      </c>
      <c r="I12" s="3"/>
      <c r="J12" s="24" t="s">
        <v>5</v>
      </c>
      <c r="K12" s="62" t="str">
        <f>HYPERLINK("mailto:"&amp;VLOOKUP(L12,'CONCAT Codes'!$A$14:$G$26,5,FALSE)&amp;"?subject="&amp;_xlfn.CONCAT(C12," - APPLICANT for ",A12)&amp;"&amp;cc="&amp;'CONCAT Codes'!$A$32&amp;"&amp;body="&amp;D12&amp;"%0A%0APlease see my resume and bio for the above tour.","Click HERE to apply")</f>
        <v>Click HERE to apply</v>
      </c>
      <c r="L12" s="24" t="s">
        <v>47</v>
      </c>
    </row>
    <row r="13" spans="1:13" s="25" customFormat="1" ht="56.5" customHeight="1">
      <c r="A13" s="1" t="s">
        <v>291</v>
      </c>
      <c r="B13" s="23" t="s">
        <v>50</v>
      </c>
      <c r="C13" s="23" t="s">
        <v>280</v>
      </c>
      <c r="D13" s="15" t="s">
        <v>292</v>
      </c>
      <c r="E13" s="24" t="s">
        <v>308</v>
      </c>
      <c r="F13" s="23" t="s">
        <v>1</v>
      </c>
      <c r="G13" s="23" t="s">
        <v>288</v>
      </c>
      <c r="H13" s="23" t="s">
        <v>4</v>
      </c>
      <c r="I13" s="3"/>
      <c r="J13" s="24" t="s">
        <v>5</v>
      </c>
      <c r="K13" s="62" t="str">
        <f>HYPERLINK("mailto:"&amp;VLOOKUP(L13,'CONCAT Codes'!$A$14:$G$26,5,FALSE)&amp;"?subject="&amp;_xlfn.CONCAT(C13," - APPLICANT for ",A13)&amp;"&amp;cc="&amp;'CONCAT Codes'!$A$32&amp;"&amp;body="&amp;D13&amp;"%0A%0APlease see my resume and bio for the above tour.","Click HERE to apply")</f>
        <v>Click HERE to apply</v>
      </c>
      <c r="L13" s="24" t="s">
        <v>47</v>
      </c>
    </row>
    <row r="14" spans="1:13" s="25" customFormat="1" ht="56.5" customHeight="1">
      <c r="A14" s="1" t="s">
        <v>293</v>
      </c>
      <c r="B14" s="23" t="s">
        <v>50</v>
      </c>
      <c r="C14" s="23" t="s">
        <v>280</v>
      </c>
      <c r="D14" s="15" t="s">
        <v>294</v>
      </c>
      <c r="E14" s="24" t="s">
        <v>309</v>
      </c>
      <c r="F14" s="23" t="s">
        <v>1</v>
      </c>
      <c r="G14" s="23" t="s">
        <v>243</v>
      </c>
      <c r="H14" s="23" t="s">
        <v>4</v>
      </c>
      <c r="I14" s="3"/>
      <c r="J14" s="24" t="s">
        <v>5</v>
      </c>
      <c r="K14" s="62" t="str">
        <f>HYPERLINK("mailto:"&amp;VLOOKUP(L14,'CONCAT Codes'!$A$14:$G$26,5,FALSE)&amp;"?subject="&amp;_xlfn.CONCAT(C14," - APPLICANT for ",A14)&amp;"&amp;cc="&amp;'CONCAT Codes'!$A$32&amp;"&amp;body="&amp;D14&amp;"%0A%0APlease see my resume and bio for the above tour.","Click HERE to apply")</f>
        <v>Click HERE to apply</v>
      </c>
      <c r="L14" s="24" t="s">
        <v>47</v>
      </c>
    </row>
    <row r="15" spans="1:13" s="25" customFormat="1" ht="56.5" customHeight="1">
      <c r="A15" s="1" t="s">
        <v>297</v>
      </c>
      <c r="B15" s="23" t="s">
        <v>50</v>
      </c>
      <c r="C15" s="23" t="s">
        <v>280</v>
      </c>
      <c r="D15" s="15" t="s">
        <v>298</v>
      </c>
      <c r="E15" s="24" t="s">
        <v>311</v>
      </c>
      <c r="F15" s="23" t="s">
        <v>1</v>
      </c>
      <c r="G15" s="23" t="s">
        <v>243</v>
      </c>
      <c r="H15" s="23" t="s">
        <v>4</v>
      </c>
      <c r="I15" s="3"/>
      <c r="J15" s="24" t="s">
        <v>5</v>
      </c>
      <c r="K15" s="62" t="str">
        <f>HYPERLINK("mailto:"&amp;VLOOKUP(L15,'CONCAT Codes'!$A$14:$G$26,5,FALSE)&amp;"?subject="&amp;_xlfn.CONCAT(C15," - APPLICANT for ",A15)&amp;"&amp;cc="&amp;'CONCAT Codes'!$A$32&amp;"&amp;body="&amp;D15&amp;"%0A%0APlease see my resume and bio for the above tour.","Click HERE to apply")</f>
        <v>Click HERE to apply</v>
      </c>
      <c r="L15" s="24" t="s">
        <v>47</v>
      </c>
    </row>
    <row r="16" spans="1:13" s="25" customFormat="1" ht="56.5" customHeight="1">
      <c r="A16" s="1" t="s">
        <v>295</v>
      </c>
      <c r="B16" s="23" t="s">
        <v>50</v>
      </c>
      <c r="C16" s="23" t="s">
        <v>280</v>
      </c>
      <c r="D16" s="15" t="s">
        <v>296</v>
      </c>
      <c r="E16" s="24" t="s">
        <v>310</v>
      </c>
      <c r="F16" s="23" t="s">
        <v>1</v>
      </c>
      <c r="G16" s="23" t="s">
        <v>243</v>
      </c>
      <c r="H16" s="23" t="s">
        <v>4</v>
      </c>
      <c r="I16" s="3"/>
      <c r="J16" s="24" t="s">
        <v>5</v>
      </c>
      <c r="K16" s="62" t="str">
        <f>HYPERLINK("mailto:"&amp;VLOOKUP(L16,'CONCAT Codes'!$A$14:$G$26,5,FALSE)&amp;"?subject="&amp;_xlfn.CONCAT(C16," - APPLICANT for ",A16)&amp;"&amp;cc="&amp;'CONCAT Codes'!$A$32&amp;"&amp;body="&amp;D16&amp;"%0A%0APlease see my resume and bio for the above tour.","Click HERE to apply")</f>
        <v>Click HERE to apply</v>
      </c>
      <c r="L16" s="24" t="s">
        <v>47</v>
      </c>
    </row>
    <row r="17" spans="1:12" s="25" customFormat="1" ht="56.5" customHeight="1">
      <c r="A17" s="1"/>
      <c r="B17" s="23"/>
      <c r="C17" s="23"/>
      <c r="D17" s="15"/>
      <c r="E17" s="24"/>
      <c r="F17" s="23"/>
      <c r="G17" s="23"/>
      <c r="H17" s="23"/>
      <c r="I17" s="3"/>
      <c r="J17" s="48"/>
      <c r="K17" s="58"/>
      <c r="L17" s="24"/>
    </row>
    <row r="18" spans="1:12" s="25" customFormat="1" ht="56.5" customHeight="1">
      <c r="A18" s="1"/>
      <c r="B18" s="23"/>
      <c r="C18" s="23"/>
      <c r="D18" s="15"/>
      <c r="E18" s="24"/>
      <c r="F18" s="23"/>
      <c r="G18" s="23"/>
      <c r="H18" s="23"/>
      <c r="I18" s="3"/>
      <c r="J18" s="48"/>
      <c r="K18" s="60"/>
      <c r="L18" s="24"/>
    </row>
    <row r="19" spans="1:12" s="25" customFormat="1" ht="56.5" customHeight="1">
      <c r="A19" s="1"/>
      <c r="B19" s="23"/>
      <c r="C19" s="23"/>
      <c r="D19" s="15"/>
      <c r="E19" s="24"/>
      <c r="F19" s="23"/>
      <c r="G19" s="23"/>
      <c r="H19" s="23"/>
      <c r="I19" s="3"/>
      <c r="J19" s="48"/>
      <c r="K19" s="58"/>
      <c r="L19" s="24"/>
    </row>
    <row r="20" spans="1:12" s="25" customFormat="1" ht="56.5" customHeight="1">
      <c r="A20" s="1"/>
      <c r="B20" s="23"/>
      <c r="C20" s="23"/>
      <c r="D20" s="15"/>
      <c r="E20" s="24"/>
      <c r="F20" s="23"/>
      <c r="G20" s="23"/>
      <c r="H20" s="23"/>
      <c r="I20" s="3"/>
      <c r="J20" s="48"/>
      <c r="K20" s="58"/>
      <c r="L20" s="24"/>
    </row>
    <row r="21" spans="1:12" s="25" customFormat="1" ht="56.5" customHeight="1">
      <c r="A21" s="1"/>
      <c r="B21" s="23"/>
      <c r="C21" s="23"/>
      <c r="D21" s="15"/>
      <c r="E21" s="24"/>
      <c r="F21" s="23"/>
      <c r="G21" s="23"/>
      <c r="H21" s="23"/>
      <c r="I21" s="3"/>
      <c r="J21" s="48"/>
      <c r="K21" s="58"/>
      <c r="L21" s="24"/>
    </row>
    <row r="22" spans="1:12" s="25" customFormat="1" ht="56.5" customHeight="1">
      <c r="A22" s="1"/>
      <c r="B22" s="23"/>
      <c r="C22" s="23"/>
      <c r="D22" s="15"/>
      <c r="E22" s="24"/>
      <c r="F22" s="23"/>
      <c r="G22" s="23"/>
      <c r="H22" s="23"/>
      <c r="I22" s="3"/>
      <c r="J22" s="48"/>
      <c r="K22" s="58"/>
      <c r="L22" s="24"/>
    </row>
    <row r="23" spans="1:12" s="25" customFormat="1" ht="56.5" customHeight="1">
      <c r="A23" s="1"/>
      <c r="B23" s="23"/>
      <c r="C23" s="23"/>
      <c r="D23" s="15"/>
      <c r="E23" s="24"/>
      <c r="F23" s="23"/>
      <c r="G23" s="23"/>
      <c r="H23" s="23"/>
      <c r="I23" s="3"/>
      <c r="J23" s="48"/>
      <c r="K23" s="58"/>
      <c r="L23" s="24"/>
    </row>
    <row r="24" spans="1:12" s="25" customFormat="1" ht="56.5" customHeight="1">
      <c r="A24" s="23"/>
      <c r="B24" s="23"/>
      <c r="C24" s="23"/>
      <c r="D24" s="1"/>
      <c r="E24" s="23"/>
      <c r="F24" s="24"/>
      <c r="G24" s="24"/>
      <c r="H24" s="24"/>
      <c r="I24" s="3"/>
      <c r="J24" s="48"/>
      <c r="K24" s="58"/>
      <c r="L24" s="24"/>
    </row>
    <row r="25" spans="1:12" s="25" customFormat="1" ht="56.5" customHeight="1">
      <c r="A25" s="1"/>
      <c r="B25" s="23"/>
      <c r="C25" s="23"/>
      <c r="D25" s="15"/>
      <c r="E25" s="24"/>
      <c r="F25" s="23"/>
      <c r="G25" s="23"/>
      <c r="H25" s="23"/>
      <c r="I25" s="3"/>
      <c r="J25" s="48"/>
      <c r="K25" s="60"/>
      <c r="L25" s="24"/>
    </row>
    <row r="26" spans="1:12" s="25" customFormat="1" ht="56.5" customHeight="1">
      <c r="A26" s="1"/>
      <c r="B26" s="23"/>
      <c r="C26" s="23"/>
      <c r="D26" s="15"/>
      <c r="E26" s="24"/>
      <c r="F26" s="23"/>
      <c r="G26" s="23"/>
      <c r="H26" s="23"/>
      <c r="I26" s="3"/>
      <c r="J26" s="48"/>
      <c r="K26" s="60"/>
      <c r="L26" s="24"/>
    </row>
    <row r="27" spans="1:12" s="25" customFormat="1" ht="56.5" customHeight="1">
      <c r="A27" s="1"/>
      <c r="B27" s="23"/>
      <c r="C27" s="23"/>
      <c r="D27" s="15"/>
      <c r="E27" s="24"/>
      <c r="F27" s="23"/>
      <c r="G27" s="23"/>
      <c r="H27" s="23"/>
      <c r="I27" s="3"/>
      <c r="J27" s="48"/>
      <c r="K27" s="60"/>
      <c r="L27" s="24"/>
    </row>
    <row r="28" spans="1:12" s="25" customFormat="1" ht="56.5" customHeight="1">
      <c r="A28" s="1"/>
      <c r="B28" s="23"/>
      <c r="C28" s="23"/>
      <c r="D28" s="15"/>
      <c r="E28" s="24"/>
      <c r="F28" s="23"/>
      <c r="G28" s="23"/>
      <c r="H28" s="23"/>
      <c r="I28" s="3"/>
      <c r="J28" s="48"/>
      <c r="K28" s="60"/>
      <c r="L28" s="24"/>
    </row>
    <row r="29" spans="1:12" s="25" customFormat="1" ht="56.5" customHeight="1">
      <c r="A29" s="1"/>
      <c r="B29" s="23"/>
      <c r="C29" s="23"/>
      <c r="D29" s="15"/>
      <c r="E29" s="24"/>
      <c r="F29" s="23"/>
      <c r="G29" s="23"/>
      <c r="H29" s="23"/>
      <c r="I29" s="3"/>
      <c r="J29" s="48"/>
      <c r="K29" s="60"/>
      <c r="L29" s="24"/>
    </row>
    <row r="30" spans="1:12" s="25" customFormat="1" ht="56.5" customHeight="1">
      <c r="A30" s="23"/>
      <c r="B30" s="23"/>
      <c r="C30" s="23"/>
      <c r="D30" s="1"/>
      <c r="E30" s="23"/>
      <c r="F30" s="24"/>
      <c r="G30" s="24"/>
      <c r="H30" s="24"/>
      <c r="I30" s="3"/>
      <c r="J30" s="48"/>
      <c r="K30" s="58"/>
      <c r="L30" s="24"/>
    </row>
    <row r="31" spans="1:12" s="25" customFormat="1" ht="54.65" customHeight="1">
      <c r="A31" s="1"/>
      <c r="B31" s="23"/>
      <c r="C31" s="23"/>
      <c r="D31" s="15"/>
      <c r="E31" s="24"/>
      <c r="F31" s="23"/>
      <c r="G31" s="23"/>
      <c r="H31" s="23"/>
      <c r="I31" s="3"/>
      <c r="J31" s="48"/>
      <c r="K31" s="60"/>
      <c r="L31" s="24"/>
    </row>
    <row r="32" spans="1:12" s="25" customFormat="1" ht="54.65" customHeight="1">
      <c r="A32" s="1"/>
      <c r="B32" s="23"/>
      <c r="C32" s="23"/>
      <c r="D32" s="15"/>
      <c r="E32" s="24"/>
      <c r="F32" s="23"/>
      <c r="G32" s="23"/>
      <c r="H32" s="23"/>
      <c r="I32" s="3"/>
      <c r="J32" s="48"/>
      <c r="K32" s="60"/>
      <c r="L32" s="24"/>
    </row>
    <row r="33" spans="1:12" s="25" customFormat="1" ht="54.65" customHeight="1">
      <c r="A33" s="1"/>
      <c r="B33" s="23"/>
      <c r="C33" s="23"/>
      <c r="D33" s="15"/>
      <c r="E33" s="24"/>
      <c r="F33" s="23"/>
      <c r="G33" s="23"/>
      <c r="H33" s="23"/>
      <c r="I33" s="3"/>
      <c r="J33" s="48"/>
      <c r="K33" s="60"/>
      <c r="L33" s="24"/>
    </row>
    <row r="34" spans="1:12" s="25" customFormat="1" ht="54.65" customHeight="1">
      <c r="A34" s="1"/>
      <c r="B34" s="23"/>
      <c r="C34" s="23"/>
      <c r="D34" s="15"/>
      <c r="E34" s="24"/>
      <c r="F34" s="23"/>
      <c r="G34" s="23"/>
      <c r="H34" s="23"/>
      <c r="I34" s="3"/>
      <c r="J34" s="48"/>
      <c r="K34" s="60"/>
      <c r="L34" s="24"/>
    </row>
    <row r="35" spans="1:12" s="25" customFormat="1" ht="54.65" customHeight="1">
      <c r="A35" s="1"/>
      <c r="B35" s="23"/>
      <c r="C35" s="23"/>
      <c r="D35" s="15"/>
      <c r="E35" s="24"/>
      <c r="F35" s="23"/>
      <c r="G35" s="23"/>
      <c r="H35" s="23"/>
      <c r="I35" s="3"/>
      <c r="J35" s="48"/>
      <c r="K35" s="60"/>
      <c r="L35" s="24"/>
    </row>
    <row r="36" spans="1:12" s="25" customFormat="1" ht="54.65" customHeight="1">
      <c r="A36" s="1"/>
      <c r="B36" s="23"/>
      <c r="C36" s="23"/>
      <c r="D36" s="15"/>
      <c r="E36" s="24"/>
      <c r="F36" s="23"/>
      <c r="G36" s="23"/>
      <c r="H36" s="23"/>
      <c r="I36" s="3"/>
      <c r="J36" s="48"/>
      <c r="K36" s="60"/>
      <c r="L36" s="24"/>
    </row>
    <row r="37" spans="1:12" s="25" customFormat="1" ht="54.65" customHeight="1">
      <c r="A37" s="1"/>
      <c r="B37" s="23"/>
      <c r="C37" s="23"/>
      <c r="D37" s="15"/>
      <c r="E37" s="24"/>
      <c r="F37" s="23"/>
      <c r="G37" s="23"/>
      <c r="H37" s="23"/>
      <c r="I37" s="3"/>
      <c r="J37" s="48"/>
      <c r="K37" s="60"/>
      <c r="L37" s="24"/>
    </row>
    <row r="38" spans="1:12" s="25" customFormat="1" ht="54.65" customHeight="1">
      <c r="A38" s="23"/>
      <c r="B38" s="23"/>
      <c r="C38" s="23"/>
      <c r="D38" s="1"/>
      <c r="E38" s="23"/>
      <c r="F38" s="24"/>
      <c r="G38" s="24"/>
      <c r="H38" s="24"/>
      <c r="I38" s="3"/>
      <c r="J38" s="48"/>
      <c r="K38" s="58"/>
      <c r="L38" s="24"/>
    </row>
    <row r="39" spans="1:12" s="25" customFormat="1" ht="54.65" customHeight="1">
      <c r="A39" s="1"/>
      <c r="B39" s="23"/>
      <c r="C39" s="23"/>
      <c r="D39" s="15"/>
      <c r="E39" s="24"/>
      <c r="F39" s="23"/>
      <c r="G39" s="23"/>
      <c r="H39" s="23"/>
      <c r="I39" s="3"/>
      <c r="J39" s="48"/>
      <c r="K39" s="58"/>
      <c r="L39" s="24"/>
    </row>
    <row r="40" spans="1:12" s="25" customFormat="1" ht="54.65" customHeight="1">
      <c r="A40" s="1"/>
      <c r="B40" s="23"/>
      <c r="C40" s="23"/>
      <c r="D40" s="15"/>
      <c r="E40" s="24"/>
      <c r="F40" s="23"/>
      <c r="G40" s="23"/>
      <c r="H40" s="23"/>
      <c r="I40" s="3"/>
      <c r="J40" s="48"/>
      <c r="K40" s="60"/>
      <c r="L40" s="24"/>
    </row>
    <row r="41" spans="1:12" s="25" customFormat="1" ht="54.65" customHeight="1">
      <c r="A41" s="1"/>
      <c r="B41" s="23"/>
      <c r="C41" s="23"/>
      <c r="D41" s="15"/>
      <c r="E41" s="54"/>
      <c r="F41" s="23"/>
      <c r="G41" s="23"/>
      <c r="H41" s="23"/>
      <c r="I41" s="3"/>
      <c r="J41" s="48"/>
      <c r="K41" s="58"/>
      <c r="L41" s="24"/>
    </row>
    <row r="42" spans="1:12" s="25" customFormat="1" ht="54.65" customHeight="1">
      <c r="A42" s="1"/>
      <c r="B42" s="23"/>
      <c r="C42" s="23"/>
      <c r="D42" s="15"/>
      <c r="E42" s="24"/>
      <c r="F42" s="23"/>
      <c r="G42" s="23"/>
      <c r="H42" s="23"/>
      <c r="I42" s="3"/>
      <c r="J42" s="48"/>
      <c r="K42" s="59"/>
      <c r="L42" s="24"/>
    </row>
    <row r="43" spans="1:12" s="25" customFormat="1" ht="54.65" customHeight="1">
      <c r="A43" s="1"/>
      <c r="B43" s="23"/>
      <c r="C43" s="23"/>
      <c r="D43" s="15"/>
      <c r="E43" s="24"/>
      <c r="F43" s="23"/>
      <c r="G43" s="23"/>
      <c r="H43" s="23"/>
      <c r="I43" s="3"/>
      <c r="J43" s="48"/>
      <c r="K43" s="59"/>
      <c r="L43" s="24"/>
    </row>
    <row r="44" spans="1:12" s="25" customFormat="1" ht="54.65" customHeight="1">
      <c r="A44" s="1"/>
      <c r="B44" s="23"/>
      <c r="C44" s="23"/>
      <c r="D44" s="15"/>
      <c r="E44" s="24"/>
      <c r="F44" s="23"/>
      <c r="G44" s="23"/>
      <c r="H44" s="23"/>
      <c r="I44" s="3"/>
      <c r="J44" s="48"/>
      <c r="K44" s="59"/>
      <c r="L44" s="24"/>
    </row>
    <row r="45" spans="1:12" s="25" customFormat="1" ht="54.65" customHeight="1">
      <c r="A45" s="1"/>
      <c r="B45" s="23"/>
      <c r="C45" s="23"/>
      <c r="D45" s="15"/>
      <c r="E45" s="24"/>
      <c r="F45" s="23"/>
      <c r="G45" s="23"/>
      <c r="H45" s="23"/>
      <c r="I45" s="3"/>
      <c r="J45" s="48"/>
      <c r="K45" s="59"/>
      <c r="L45" s="24"/>
    </row>
    <row r="46" spans="1:12" s="25" customFormat="1" ht="54.65" customHeight="1">
      <c r="A46" s="1"/>
      <c r="B46" s="23"/>
      <c r="C46" s="23"/>
      <c r="D46" s="15"/>
      <c r="E46" s="24"/>
      <c r="F46" s="23"/>
      <c r="G46" s="23"/>
      <c r="H46" s="23"/>
      <c r="I46" s="3"/>
      <c r="J46" s="48"/>
      <c r="K46" s="59"/>
      <c r="L46" s="24"/>
    </row>
    <row r="47" spans="1:12" s="25" customFormat="1" ht="54.65" customHeight="1">
      <c r="A47" s="1"/>
      <c r="B47" s="23"/>
      <c r="C47" s="23"/>
      <c r="D47" s="1"/>
      <c r="E47" s="23"/>
      <c r="F47" s="23"/>
      <c r="G47" s="23"/>
      <c r="H47" s="23"/>
      <c r="I47" s="3"/>
      <c r="J47" s="48"/>
      <c r="K47" s="59"/>
      <c r="L47" s="24"/>
    </row>
    <row r="48" spans="1:12" s="25" customFormat="1" ht="54.65" customHeight="1">
      <c r="A48" s="1"/>
      <c r="B48" s="23"/>
      <c r="C48" s="23"/>
      <c r="D48" s="1"/>
      <c r="E48" s="23"/>
      <c r="F48" s="23"/>
      <c r="G48" s="23"/>
      <c r="H48" s="23"/>
      <c r="I48" s="3"/>
      <c r="J48" s="48"/>
      <c r="K48" s="59"/>
      <c r="L48" s="24"/>
    </row>
    <row r="49" spans="1:12" s="25" customFormat="1" ht="54.65" customHeight="1">
      <c r="A49" s="1"/>
      <c r="B49" s="23"/>
      <c r="C49" s="23"/>
      <c r="D49" s="1"/>
      <c r="E49" s="23"/>
      <c r="F49" s="23"/>
      <c r="G49" s="23"/>
      <c r="H49" s="23"/>
      <c r="I49" s="3"/>
      <c r="J49" s="48"/>
      <c r="K49" s="59"/>
      <c r="L49" s="24"/>
    </row>
    <row r="50" spans="1:12" s="25" customFormat="1" ht="54.65" customHeight="1">
      <c r="A50" s="1"/>
      <c r="B50" s="23"/>
      <c r="C50" s="23"/>
      <c r="D50" s="15"/>
      <c r="E50" s="23"/>
      <c r="F50" s="24"/>
      <c r="G50" s="23"/>
      <c r="H50" s="23"/>
      <c r="I50" s="3"/>
      <c r="J50" s="48"/>
      <c r="K50" s="59"/>
      <c r="L50" s="24"/>
    </row>
    <row r="51" spans="1:12" s="25" customFormat="1" ht="54.65" customHeight="1">
      <c r="A51" s="1"/>
      <c r="B51" s="23"/>
      <c r="C51" s="23"/>
      <c r="D51" s="15"/>
      <c r="E51" s="24"/>
      <c r="F51" s="23"/>
      <c r="G51" s="23"/>
      <c r="H51" s="23"/>
      <c r="I51" s="3"/>
      <c r="J51" s="48"/>
      <c r="K51" s="59"/>
      <c r="L51" s="24"/>
    </row>
    <row r="52" spans="1:12" s="25" customFormat="1" ht="54.65" customHeight="1">
      <c r="A52" s="1"/>
      <c r="B52" s="23"/>
      <c r="C52" s="23"/>
      <c r="D52" s="15"/>
      <c r="E52" s="23"/>
      <c r="F52" s="24"/>
      <c r="G52" s="23"/>
      <c r="H52" s="23"/>
      <c r="I52" s="3"/>
      <c r="J52" s="48"/>
      <c r="K52" s="59"/>
      <c r="L52" s="24"/>
    </row>
    <row r="53" spans="1:12" s="25" customFormat="1" ht="54.65" customHeight="1">
      <c r="A53" s="1"/>
      <c r="B53" s="23"/>
      <c r="C53" s="23"/>
      <c r="D53" s="15"/>
      <c r="E53" s="24"/>
      <c r="F53" s="23"/>
      <c r="G53" s="23"/>
      <c r="H53" s="23"/>
      <c r="I53" s="3"/>
      <c r="J53" s="48"/>
      <c r="K53" s="59"/>
      <c r="L53" s="24"/>
    </row>
    <row r="54" spans="1:12" s="25" customFormat="1" ht="54.65" customHeight="1">
      <c r="A54" s="1"/>
      <c r="B54" s="23"/>
      <c r="C54" s="23"/>
      <c r="D54" s="15"/>
      <c r="E54" s="24"/>
      <c r="F54" s="23"/>
      <c r="G54" s="23"/>
      <c r="H54" s="23"/>
      <c r="I54" s="3"/>
      <c r="J54" s="48"/>
      <c r="K54" s="59"/>
      <c r="L54" s="24"/>
    </row>
    <row r="55" spans="1:12" s="25" customFormat="1" ht="54.65" customHeight="1">
      <c r="A55" s="1"/>
      <c r="B55" s="23"/>
      <c r="C55" s="23"/>
      <c r="D55" s="15"/>
      <c r="E55" s="24"/>
      <c r="F55" s="23"/>
      <c r="G55" s="23"/>
      <c r="H55" s="23"/>
      <c r="I55" s="3"/>
      <c r="J55" s="48"/>
      <c r="K55" s="59"/>
      <c r="L55" s="24"/>
    </row>
    <row r="56" spans="1:12" s="25" customFormat="1" ht="54.65" customHeight="1">
      <c r="A56" s="1"/>
      <c r="B56" s="23"/>
      <c r="C56" s="23"/>
      <c r="D56" s="15"/>
      <c r="E56" s="24"/>
      <c r="F56" s="23"/>
      <c r="G56" s="23"/>
      <c r="H56" s="23"/>
      <c r="I56" s="3"/>
      <c r="J56" s="48"/>
      <c r="K56" s="59"/>
      <c r="L56" s="24"/>
    </row>
    <row r="57" spans="1:12" s="25" customFormat="1" ht="54.65" customHeight="1">
      <c r="A57" s="1"/>
      <c r="B57" s="23"/>
      <c r="C57" s="23"/>
      <c r="D57" s="15"/>
      <c r="E57" s="24"/>
      <c r="F57" s="23"/>
      <c r="G57" s="23"/>
      <c r="H57" s="23"/>
      <c r="I57" s="3"/>
      <c r="J57" s="48"/>
      <c r="K57" s="59"/>
      <c r="L57" s="24"/>
    </row>
    <row r="58" spans="1:12" s="25" customFormat="1" ht="54.65" customHeight="1">
      <c r="A58" s="1"/>
      <c r="B58" s="23"/>
      <c r="C58" s="23"/>
      <c r="D58" s="15"/>
      <c r="E58" s="24"/>
      <c r="F58" s="23"/>
      <c r="G58" s="23"/>
      <c r="H58" s="23"/>
      <c r="I58" s="3"/>
      <c r="J58" s="48"/>
      <c r="K58" s="59"/>
      <c r="L58" s="24"/>
    </row>
    <row r="59" spans="1:12" s="25" customFormat="1" ht="54.65" customHeight="1">
      <c r="A59" s="1"/>
      <c r="B59" s="23"/>
      <c r="C59" s="23"/>
      <c r="D59" s="15"/>
      <c r="E59" s="24"/>
      <c r="F59" s="23"/>
      <c r="G59" s="23"/>
      <c r="H59" s="23"/>
      <c r="I59" s="3"/>
      <c r="J59" s="48"/>
      <c r="K59" s="59"/>
      <c r="L59" s="24"/>
    </row>
    <row r="60" spans="1:12" s="25" customFormat="1" ht="54.65" customHeight="1">
      <c r="A60" s="1"/>
      <c r="B60" s="23"/>
      <c r="C60" s="23"/>
      <c r="D60" s="15"/>
      <c r="E60" s="24"/>
      <c r="F60" s="23"/>
      <c r="G60" s="23"/>
      <c r="H60" s="23"/>
      <c r="I60" s="3"/>
      <c r="J60" s="48"/>
      <c r="K60" s="59"/>
      <c r="L60" s="24"/>
    </row>
    <row r="61" spans="1:12" s="25" customFormat="1" ht="54.65" customHeight="1">
      <c r="A61" s="1"/>
      <c r="B61" s="23"/>
      <c r="C61" s="23"/>
      <c r="D61" s="15"/>
      <c r="E61" s="24"/>
      <c r="F61" s="23"/>
      <c r="G61" s="23"/>
      <c r="H61" s="23"/>
      <c r="I61" s="3"/>
      <c r="J61" s="48"/>
      <c r="K61" s="59"/>
      <c r="L61" s="24"/>
    </row>
    <row r="62" spans="1:12" s="25" customFormat="1" ht="54.65" customHeight="1">
      <c r="A62" s="51"/>
      <c r="B62" s="52"/>
      <c r="C62" s="52"/>
      <c r="D62" s="51"/>
      <c r="E62" s="24"/>
      <c r="F62" s="52"/>
      <c r="G62" s="52"/>
      <c r="H62" s="52"/>
      <c r="I62" s="53"/>
      <c r="J62" s="55"/>
      <c r="K62" s="59"/>
      <c r="L62" s="52"/>
    </row>
    <row r="63" spans="1:12" s="25" customFormat="1" ht="54.65" customHeight="1">
      <c r="A63" s="23"/>
      <c r="B63" s="23"/>
      <c r="C63" s="23"/>
      <c r="D63" s="1"/>
      <c r="E63" s="23"/>
      <c r="F63" s="24"/>
      <c r="G63" s="24"/>
      <c r="H63" s="24"/>
      <c r="I63" s="3"/>
      <c r="J63" s="48"/>
      <c r="K63" s="59"/>
      <c r="L63" s="24"/>
    </row>
    <row r="64" spans="1:12" s="25" customFormat="1" ht="54.65" customHeight="1">
      <c r="A64" s="1"/>
      <c r="B64" s="23"/>
      <c r="C64" s="23"/>
      <c r="D64" s="15"/>
      <c r="E64" s="24"/>
      <c r="F64" s="23"/>
      <c r="G64" s="23"/>
      <c r="H64" s="23"/>
      <c r="I64" s="3"/>
      <c r="J64" s="48"/>
      <c r="K64" s="59"/>
      <c r="L64" s="24"/>
    </row>
    <row r="65" spans="1:12" s="25" customFormat="1" ht="54.65" customHeight="1">
      <c r="A65" s="1"/>
      <c r="B65" s="23"/>
      <c r="C65" s="23"/>
      <c r="D65" s="15"/>
      <c r="E65" s="24"/>
      <c r="F65" s="23"/>
      <c r="G65" s="23"/>
      <c r="H65" s="23"/>
      <c r="I65" s="3"/>
      <c r="J65" s="48"/>
      <c r="K65" s="59"/>
      <c r="L65" s="24"/>
    </row>
  </sheetData>
  <autoFilter ref="A1:M1" xr:uid="{B5FBFB39-075C-4F6B-9827-2D18833EDED2}">
    <sortState xmlns:xlrd2="http://schemas.microsoft.com/office/spreadsheetml/2017/richdata2" ref="A2:M11">
      <sortCondition ref="C1"/>
    </sortState>
  </autoFilter>
  <conditionalFormatting sqref="A1">
    <cfRule type="duplicateValues" dxfId="24" priority="810"/>
  </conditionalFormatting>
  <conditionalFormatting sqref="A2">
    <cfRule type="duplicateValues" dxfId="23" priority="9"/>
  </conditionalFormatting>
  <conditionalFormatting sqref="A3:A4">
    <cfRule type="duplicateValues" dxfId="22" priority="814"/>
  </conditionalFormatting>
  <conditionalFormatting sqref="A5:A6">
    <cfRule type="duplicateValues" dxfId="21" priority="5"/>
  </conditionalFormatting>
  <conditionalFormatting sqref="A7">
    <cfRule type="duplicateValues" dxfId="20" priority="3"/>
  </conditionalFormatting>
  <conditionalFormatting sqref="A8:A16">
    <cfRule type="duplicateValues" dxfId="19" priority="1"/>
  </conditionalFormatting>
  <conditionalFormatting sqref="A17:A29">
    <cfRule type="duplicateValues" dxfId="18" priority="438"/>
  </conditionalFormatting>
  <conditionalFormatting sqref="A30">
    <cfRule type="duplicateValues" dxfId="17" priority="436"/>
  </conditionalFormatting>
  <conditionalFormatting sqref="A31:A33">
    <cfRule type="duplicateValues" dxfId="16" priority="434"/>
  </conditionalFormatting>
  <conditionalFormatting sqref="A34:A37">
    <cfRule type="duplicateValues" dxfId="15" priority="432"/>
  </conditionalFormatting>
  <conditionalFormatting sqref="A38:A41">
    <cfRule type="duplicateValues" dxfId="14" priority="430"/>
  </conditionalFormatting>
  <conditionalFormatting sqref="A42:A65">
    <cfRule type="duplicateValues" dxfId="13" priority="428"/>
  </conditionalFormatting>
  <conditionalFormatting sqref="A66:A1048576 A1">
    <cfRule type="duplicateValues" dxfId="12" priority="513"/>
  </conditionalFormatting>
  <conditionalFormatting sqref="K2:K65">
    <cfRule type="containsText" dxfId="11" priority="2" operator="containsText" text="Click HERE to apply">
      <formula>NOT(ISERROR(SEARCH("Click HERE to apply",K2)))</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F2454-9102-438E-A09A-FDCB05825C50}">
  <dimension ref="A1:R25"/>
  <sheetViews>
    <sheetView zoomScale="70" zoomScaleNormal="70" workbookViewId="0">
      <selection activeCell="E11" sqref="E11"/>
    </sheetView>
  </sheetViews>
  <sheetFormatPr defaultRowHeight="165.65" customHeight="1"/>
  <cols>
    <col min="1" max="1" width="11.1796875" style="50" customWidth="1"/>
    <col min="2" max="2" width="26" customWidth="1"/>
    <col min="3" max="3" width="19.81640625" customWidth="1"/>
    <col min="4" max="4" width="33" customWidth="1"/>
    <col min="5" max="5" width="133.1796875" customWidth="1"/>
    <col min="6" max="6" width="11.1796875" customWidth="1"/>
    <col min="7" max="7" width="19" customWidth="1"/>
    <col min="8" max="8" width="14.54296875" customWidth="1"/>
    <col min="9" max="9" width="9.1796875" style="56"/>
    <col min="10" max="10" width="10.1796875" style="57" customWidth="1"/>
    <col min="11" max="11" width="19" customWidth="1"/>
    <col min="12" max="12" width="22.54296875" customWidth="1"/>
    <col min="14" max="14" width="76" style="26" customWidth="1"/>
    <col min="15" max="15" width="4.1796875" style="27" customWidth="1"/>
    <col min="16" max="16" width="84" style="26" customWidth="1"/>
    <col min="17" max="17" width="3.81640625" customWidth="1"/>
    <col min="18" max="18" width="36" style="25" customWidth="1"/>
    <col min="20" max="20" width="9.81640625" bestFit="1" customWidth="1"/>
  </cols>
  <sheetData>
    <row r="1" spans="1:18" s="8" customFormat="1" ht="50.5" customHeight="1">
      <c r="A1" s="6" t="s">
        <v>21</v>
      </c>
      <c r="B1" s="7" t="s">
        <v>22</v>
      </c>
      <c r="C1" s="7" t="s">
        <v>23</v>
      </c>
      <c r="D1" s="7" t="s">
        <v>24</v>
      </c>
      <c r="E1" s="7" t="s">
        <v>20</v>
      </c>
      <c r="F1" s="7" t="s">
        <v>17</v>
      </c>
      <c r="G1" s="7" t="s">
        <v>18</v>
      </c>
      <c r="H1" s="7" t="s">
        <v>19</v>
      </c>
      <c r="I1" s="6" t="s">
        <v>40</v>
      </c>
      <c r="J1" s="7" t="s">
        <v>41</v>
      </c>
      <c r="K1" s="5" t="s">
        <v>26</v>
      </c>
      <c r="L1" s="7" t="s">
        <v>43</v>
      </c>
      <c r="N1" s="31" t="s">
        <v>69</v>
      </c>
      <c r="O1" s="26"/>
      <c r="P1" s="32" t="s">
        <v>82</v>
      </c>
      <c r="R1" s="32" t="s">
        <v>78</v>
      </c>
    </row>
    <row r="2" spans="1:18" ht="165" customHeight="1">
      <c r="A2" s="1" t="s">
        <v>615</v>
      </c>
      <c r="B2" s="23" t="s">
        <v>161</v>
      </c>
      <c r="C2" s="23" t="s">
        <v>616</v>
      </c>
      <c r="D2" s="15" t="s">
        <v>617</v>
      </c>
      <c r="E2" s="24" t="s">
        <v>647</v>
      </c>
      <c r="F2" s="23" t="s">
        <v>25</v>
      </c>
      <c r="G2" s="23" t="s">
        <v>420</v>
      </c>
      <c r="H2" s="23" t="s">
        <v>147</v>
      </c>
      <c r="I2" s="3" t="s">
        <v>2</v>
      </c>
      <c r="J2" s="24" t="s">
        <v>3</v>
      </c>
      <c r="K2" s="62" t="str">
        <f>HYPERLINK("mailto:"&amp;VLOOKUP(L2,'CONCAT Codes'!$A$14:$G$26,5,FALSE)&amp;"?subject="&amp;_xlfn.CONCAT(C2," - APPLICANT for ",A2)&amp;"&amp;cc="&amp;'CONCAT Codes'!$A$32&amp;"&amp;body="&amp;D2&amp;"%0A%0APlease see my resume and bio for the above tour.","Click HERE to apply")</f>
        <v>Click HERE to apply</v>
      </c>
      <c r="L2" s="24" t="s">
        <v>228</v>
      </c>
      <c r="M2" s="25"/>
      <c r="N2" s="26" t="str">
        <f>CONCATENATE('CONCAT Codes'!$A$2," ",D2," ",A2," ",'CONCAT Codes'!$B$2," ",F2,": ",G2,'CONCAT Codes'!$C$2)</f>
        <v>&lt;table border="0" cellpadding="1" cellspacing="1" style="background-color:#213b69;border-style:hidden;" width="100%"&gt;
 &lt;thead&gt;
  &lt;tr&gt;
   &lt;th scope="col"&gt;&amp;nbsp;&lt;/th&gt;
   &lt;td&gt;
   &lt;h3 style="text-align: left;"&gt;&lt;strong&gt;&lt;span style="color:#ffffff;"&gt; Project Officer 26-6346 &lt;/span&gt;&lt;/strong&gt;&lt;/h3&gt;
   &lt;/td&gt;
   &lt;td&gt;
   &lt;h4 style="text-align: right;"&gt;&lt;span style="color:#ffffff;"&gt; Army or Air Force: O5&lt;/span&gt;&lt;/h4&gt;
   &lt;/td&gt;
   &lt;th scope="col"&gt;&amp;nbsp;&lt;/th&gt;
  &lt;/tr&gt;
 &lt;/thead&gt;
&lt;/table&gt;'</v>
      </c>
      <c r="P2" s="26" t="str">
        <f>CONCATENATE('CONCAT Codes'!$A$6,'CONCAT Codes'!$B$6,'Tours Added'!H2,", ",'Tours Added'!I2,'CONCAT Codes'!C$6,B2,'CONCAT Codes'!$D$6,C2,'CONCAT Codes'!$E$6,F2,'CONCAT Codes'!$F$6,G2,'CONCAT Codes'!$G$6,'Tours Added'!E2)</f>
        <v>&lt;strong&gt; Location:&lt;/strong&gt; Indianapolis, IN&lt;br /&gt;
&lt;strong&gt;Agency:&lt;/strong&gt; Defense Finance and Accounting Service&lt;strong&gt; Activity:&lt;/strong&gt; DFAS-IND-ZR-Resource Management&lt;br /&gt;
&lt;strong&gt;Service:&lt;/strong&gt; Army or Air Force&lt;strong&gt; Desired Grade:&lt;/strong&gt; O5&lt;br /&gt;
&lt;br /&gt;
&lt;strong&gt;Tour Description:&lt;/strong&gt; 26-6346, Length 1 Year:
Serves as a principal Action Officer (AO) to the DFAS Chief Financial Officer (CFO). In this high-visibility role, you will lead the CFO’s priority Lines of Effort (LOEs), steering multi-disciplinary teams to execute enterprise-wide organizational transformations. You will serve as a primary catalyst for the CFO's strategic vision, driving key deliverables, managing high-stakes initiatives, and directly shaping the future of DFAS financial operations.
Project and Task Management:
Working Group Lead: Stand up and facilitate Operational Planning Teams (OPTs) and working groups to drive  automation projects.
Audit Readiness (FIAR): Track timelines and coordinate responses for Corrective Action Plans (CAPs) and Notice of Findings and Recommendations (NFRs) to support DoW auditability element.
Executive Governance Support:
 Represents the CFO organization on enterprise governance boards, steering committees, and working groups.
 Acts as a functional representative for CFO initiatives, managing project scope and coordinating resource requirements in alignment with leadership guidance.
Policy Interpretation and Integration: 
 Translates OUSD(C), Joint Staff, and Congressional mandates into actionable, agency-wide implementation plans.
 Synthesizes complex financial regulations into clear guidance for DFAS directorates.
Portfolio Oversight: 
•Directs a portfolio of interconnected projects, 
prioritizing resources and resolving conflicts across different work streams.
APPLICANTS
Send the following documents to the PFI Coordinator for the position:
 Professional Resume (All)
 Military Bio (All)
 Soldier Talent Profile (Army)
 vMPF (Air Force)
PFI Coordinator: SFC Holly C. Tilley Email: holly.c.tilley.mil@mail.mil
Qualifications:  Technical Proficiency Advanced proficiency in Microsoft Office Suite (Teams, Excel, PowerPoint, Word, SharePoint). The ideal candidate will possess a strong background in financial management within a CFO office, hands-on experience with the PPBE process, or financial auditing, coupled with hands-on experience driving projects to successful completion.</v>
      </c>
      <c r="R2" s="25" t="str">
        <f>_xlfn.CONCAT('CONCAT Codes'!$A$10,VLOOKUP(L2,'CONCAT Codes'!$A$14:$G$26,5,FALSE),'CONCAT Codes'!$B$10,'Tours Added'!A2," ",C2," ",D2," ",'CONCAT Codes'!$C$10,VLOOKUP(L2,'CONCAT Codes'!$A$14:$G$253,7,FALSE),'CONCAT Codes'!$D$10,VLOOKUP(L2,'CONCAT Codes'!$A$14:$G$26,6,FALSE))</f>
        <v>&lt;br /&gt; &lt;br /&gt; &lt;strong&gt;To apply, contact: &lt;a href="mailto:holly.c.tilley.mil@mail.mil?subject=Tour 26-6346 DFAS-IND-ZR-Resource Management Project Officer &amp;amp;cc=dfas.indianapolis-in.zh.mbx.pfi@mail.mil&amp;amp;body=Please find my resume and bio attached for consideration."&gt;SSG Holly Tilley&lt;/a&gt;&lt;/strong&gt; - 463-298-4362</v>
      </c>
    </row>
    <row r="3" spans="1:18" ht="140.5" customHeight="1">
      <c r="A3" s="1" t="s">
        <v>618</v>
      </c>
      <c r="B3" s="23" t="s">
        <v>619</v>
      </c>
      <c r="C3" s="23" t="s">
        <v>620</v>
      </c>
      <c r="D3" s="15" t="s">
        <v>621</v>
      </c>
      <c r="E3" s="24" t="s">
        <v>648</v>
      </c>
      <c r="F3" s="23" t="s">
        <v>25</v>
      </c>
      <c r="G3" s="23" t="s">
        <v>27</v>
      </c>
      <c r="H3" s="23" t="s">
        <v>622</v>
      </c>
      <c r="I3" s="3" t="s">
        <v>29</v>
      </c>
      <c r="J3" s="24" t="s">
        <v>3</v>
      </c>
      <c r="K3" s="62" t="str">
        <f>HYPERLINK("mailto:"&amp;VLOOKUP(L3,'CONCAT Codes'!$A$14:$G$26,5,FALSE)&amp;"?subject="&amp;_xlfn.CONCAT(C3," - APPLICANT for ",A3)&amp;"&amp;cc="&amp;'CONCAT Codes'!$A$32&amp;"&amp;body="&amp;D3&amp;"%0A%0APlease see my resume and bio for the above tour.","Click HERE to apply")</f>
        <v>Click HERE to apply</v>
      </c>
      <c r="L3" s="24" t="s">
        <v>188</v>
      </c>
      <c r="N3" s="26" t="str">
        <f>CONCATENATE('CONCAT Codes'!$A$2," ",D3," ",A3," ",'CONCAT Codes'!$B$2," ",F3,": ",G3,'CONCAT Codes'!$C$2)</f>
        <v>&lt;table border="0" cellpadding="1" cellspacing="1" style="background-color:#213b69;border-style:hidden;" width="100%"&gt;
 &lt;thead&gt;
  &lt;tr&gt;
   &lt;th scope="col"&gt;&amp;nbsp;&lt;/th&gt;
   &lt;td&gt;
   &lt;h3 style="text-align: left;"&gt;&lt;strong&gt;&lt;span style="color:#ffffff;"&gt; Mission Generation Vehicular Equipment Maintainer 26-6348 &lt;/span&gt;&lt;/strong&gt;&lt;/h3&gt;
   &lt;/td&gt;
   &lt;td&gt;
   &lt;h4 style="text-align: right;"&gt;&lt;span style="color:#ffffff;"&gt; Army or Air Force: E5:E6:E7&lt;/span&gt;&lt;/h4&gt;
   &lt;/td&gt;
   &lt;th scope="col"&gt;&amp;nbsp;&lt;/th&gt;
  &lt;/tr&gt;
 &lt;/thead&gt;
&lt;/table&gt;'</v>
      </c>
      <c r="P3" s="26" t="str">
        <f>CONCATENATE('CONCAT Codes'!$A$6,'CONCAT Codes'!$B$6,'Tours Added'!H3,", ",'Tours Added'!I3,'CONCAT Codes'!C$6,B3,'CONCAT Codes'!$D$6,C3,'CONCAT Codes'!$E$6,F3,'CONCAT Codes'!$F$6,G3,'CONCAT Codes'!$G$6,'Tours Added'!E3)</f>
        <v>&lt;strong&gt; Location:&lt;/strong&gt; Davis-Monthan AFB, AZ&lt;br /&gt;
&lt;strong&gt;Agency:&lt;/strong&gt; Air Force Materiel Command&lt;strong&gt; Activity:&lt;/strong&gt; OO-ALC - 309 AMARG&lt;br /&gt;
&lt;strong&gt;Service:&lt;/strong&gt; Army or Air Force&lt;strong&gt; Desired Grade:&lt;/strong&gt; E5:E6:E7&lt;br /&gt;
&lt;br /&gt;
&lt;strong&gt;Tour Description:&lt;/strong&gt; 26-6348, Length 1 Year:
The position requires a skilled technician with leadership abilities to manage and execute the complete maintenance
lifecycle for a diverse fleet of vehicles.
Key Duties:
• Inspection and Diagnostics: Systematically inspecting, troubleshooting, and diagnosing malfunctions in a wide
range of vehicle systems, including engines (gasoline, diesel, alternative fuel), transmissions, electrical systems, air
conditioning, brakes, and hydraulics.
• Repair and Overhaul: Repairing, rebuilding, or replacing major components and assemblies. This includes
performing specialized tasks like welding, metal fabrication, and replacing vehicle glass.
• Quality and Safety Compliance: Ensuring all work conforms to established standards, inspecting shop equipment,
managing hazardous waste, and adhering to safety protocols.
• Administrative Tasks: Using technical manuals and computer systems (like DPAS and SBSS) to research parts,
document maintenance, and prepare data reports for management.
Qualifications:  One (1) Level 5 (Journeyman)
One (1) Level 7 (Craftsman-seasoned)
AFSC: 2T351</v>
      </c>
      <c r="R3" s="25" t="str">
        <f>_xlfn.CONCAT('CONCAT Codes'!$A$10,VLOOKUP(L3,'CONCAT Codes'!$A$14:$G$26,5,FALSE),'CONCAT Codes'!$B$10,'Tours Added'!A3," ",C3," ",D3," ",'CONCAT Codes'!$C$10,VLOOKUP(L3,'CONCAT Codes'!$A$14:$G$253,7,FALSE),'CONCAT Codes'!$D$10,VLOOKUP(L3,'CONCAT Codes'!$A$14:$G$26,6,FALSE))</f>
        <v>&lt;br /&gt; &lt;br /&gt; &lt;strong&gt;To apply, contact: &lt;a href="mailto:megan.h.spencer.mil@mail.mil?subject=Tour 26-6348 OO-ALC - 309 AMARG Mission Generation Vehicular Equipment Maintainer &amp;amp;cc=dfas.indianapolis-in.zh.mbx.pfi@mail.mil&amp;amp;body=Please find my resume and bio attached for consideration."&gt;TSgt Megan Spencer&lt;/a&gt;&lt;/strong&gt; - 317-435-2378</v>
      </c>
    </row>
    <row r="4" spans="1:18" ht="142.4" customHeight="1">
      <c r="A4" s="1" t="s">
        <v>623</v>
      </c>
      <c r="B4" s="23" t="s">
        <v>33</v>
      </c>
      <c r="C4" s="23" t="s">
        <v>624</v>
      </c>
      <c r="D4" s="15" t="s">
        <v>625</v>
      </c>
      <c r="E4" s="24" t="s">
        <v>649</v>
      </c>
      <c r="F4" s="23" t="s">
        <v>1</v>
      </c>
      <c r="G4" s="23" t="s">
        <v>36</v>
      </c>
      <c r="H4" s="23" t="s">
        <v>626</v>
      </c>
      <c r="I4" s="3" t="s">
        <v>627</v>
      </c>
      <c r="J4" s="24" t="s">
        <v>3</v>
      </c>
      <c r="K4" s="62" t="str">
        <f>HYPERLINK("mailto:"&amp;VLOOKUP(L4,'CONCAT Codes'!$A$14:$G$26,5,FALSE)&amp;"?subject="&amp;_xlfn.CONCAT(C4," - APPLICANT for ",A4)&amp;"&amp;cc="&amp;'CONCAT Codes'!$A$32&amp;"&amp;body="&amp;D4&amp;"%0A%0APlease see my resume and bio for the above tour.","Click HERE to apply")</f>
        <v>Click HERE to apply</v>
      </c>
      <c r="L4" s="24" t="s">
        <v>187</v>
      </c>
      <c r="N4" s="26" t="str">
        <f>CONCATENATE('CONCAT Codes'!$A$2," ",D4," ",A4," ",'CONCAT Codes'!$B$2," ",F4,": ",G4,'CONCAT Codes'!$C$2)</f>
        <v>&lt;table border="0" cellpadding="1" cellspacing="1" style="background-color:#213b69;border-style:hidden;" width="100%"&gt;
 &lt;thead&gt;
  &lt;tr&gt;
   &lt;th scope="col"&gt;&amp;nbsp;&lt;/th&gt;
   &lt;td&gt;
   &lt;h3 style="text-align: left;"&gt;&lt;strong&gt;&lt;span style="color:#ffffff;"&gt; Assistant Director of Civil Works 26-6349 &lt;/span&gt;&lt;/strong&gt;&lt;/h3&gt;
   &lt;/td&gt;
   &lt;td&gt;
   &lt;h4 style="text-align: right;"&gt;&lt;span style="color:#ffffff;"&gt; Army: O4&lt;/span&gt;&lt;/h4&gt;
   &lt;/td&gt;
   &lt;th scope="col"&gt;&amp;nbsp;&lt;/th&gt;
  &lt;/tr&gt;
 &lt;/thead&gt;
&lt;/table&gt;'</v>
      </c>
      <c r="P4" s="26" t="str">
        <f>CONCATENATE('CONCAT Codes'!$A$6,'CONCAT Codes'!$B$6,'Tours Added'!H4,", ",'Tours Added'!I4,'CONCAT Codes'!C$6,B4,'CONCAT Codes'!$D$6,C4,'CONCAT Codes'!$E$6,F4,'CONCAT Codes'!$F$6,G4,'CONCAT Codes'!$G$6,'Tours Added'!E4)</f>
        <v>&lt;strong&gt; Location:&lt;/strong&gt; Washington, DC&lt;br /&gt;
&lt;strong&gt;Agency:&lt;/strong&gt; Corps of Engineers&lt;strong&gt; Activity:&lt;/strong&gt; USACE - Headquarters&lt;br /&gt;
&lt;strong&gt;Service:&lt;/strong&gt; Army&lt;strong&gt; Desired Grade:&lt;/strong&gt; O4&lt;br /&gt;
&lt;br /&gt;
&lt;strong&gt;Tour Description:&lt;/strong&gt; 26-6349, Length 1 Year:
The Assistant Director for Civil Works at Headquarters, U.S. Army Corps of Engineers (USACE), operates within a directorate comprising 194 employees under the command of a Major General (O-8). The incumbent supports the Executive Director by providing expert advice and assistance in the management and oversight of a $7+ billion annual Civil Works program. This national program encompasses infrastructure development, navigation, flood risk management, environmental restoration, hydro-power, regulatory activities, water supply, emergency management, recreation, and inter-agency coordination. It supports nine USACE divisions, over 170 field offices, and more than 22,000 personnel who deliver vital water resources and infrastructure projects across the United States.
The Assistant Director serves as the Directorate’s principal staff action control officer, coordinating and managing daily operations, tasking processes, and high-level correspondence to ensure timely and accurate execution of organizational priorities. The position requires sustained engagement with State and Federal elected and appointed officials, as well as interaction with a wide range of external stakeholders, including public and private organizations and individual citizens, to advance USACE’s Civil Works mission. Additionally, the Assistant Director synchronizes civil works actions with USACE staff and serves as the conference coordinator and internal synchronizer, ensuring effective planning, communication, and alignment across all Civil Works program activities and initiatives.
To apply for the position, please email your resume, military bio, three evaluations, and your soldier talent profile to SFC Tabitha Ruckman at tabitha.n.ruckman.mil@mail.mil.</v>
      </c>
      <c r="R4" s="25" t="str">
        <f>_xlfn.CONCAT('CONCAT Codes'!$A$10,VLOOKUP(L4,'CONCAT Codes'!$A$14:$G$26,5,FALSE),'CONCAT Codes'!$B$10,'Tours Added'!A4," ",C4," ",D4," ",'CONCAT Codes'!$C$10,VLOOKUP(L4,'CONCAT Codes'!$A$14:$G$253,7,FALSE),'CONCAT Codes'!$D$10,VLOOKUP(L4,'CONCAT Codes'!$A$14:$G$26,6,FALSE))</f>
        <v>&lt;br /&gt; &lt;br /&gt; &lt;strong&gt;To apply, contact: &lt;a href="mailto:tabitha.n.ruckman.mil@mail.mil?subject=Tour 26-6349 USACE - Headquarters Assistant Director of Civil Works &amp;amp;cc=dfas.indianapolis-in.zh.mbx.pfi@mail.mil&amp;amp;body=Please find my resume and bio attached for consideration."&gt;SFC Tabitha Ruckman&lt;/a&gt;&lt;/strong&gt; - 463-298-4378</v>
      </c>
    </row>
    <row r="5" spans="1:18" ht="115.5" customHeight="1">
      <c r="A5" s="1" t="s">
        <v>628</v>
      </c>
      <c r="B5" s="23" t="s">
        <v>33</v>
      </c>
      <c r="C5" s="23" t="s">
        <v>629</v>
      </c>
      <c r="D5" s="15" t="s">
        <v>630</v>
      </c>
      <c r="E5" s="24" t="s">
        <v>650</v>
      </c>
      <c r="F5" s="23" t="s">
        <v>1</v>
      </c>
      <c r="G5" s="23" t="s">
        <v>35</v>
      </c>
      <c r="H5" s="23" t="s">
        <v>631</v>
      </c>
      <c r="I5" s="3" t="s">
        <v>13</v>
      </c>
      <c r="J5" s="24" t="s">
        <v>3</v>
      </c>
      <c r="K5" s="62" t="str">
        <f>HYPERLINK("mailto:"&amp;VLOOKUP(L5,'CONCAT Codes'!$A$14:$G$26,5,FALSE)&amp;"?subject="&amp;_xlfn.CONCAT(C5," - APPLICANT for ",A5)&amp;"&amp;cc="&amp;'CONCAT Codes'!$A$32&amp;"&amp;body="&amp;D5&amp;"%0A%0APlease see my resume and bio for the above tour.","Click HERE to apply")</f>
        <v>Click HERE to apply</v>
      </c>
      <c r="L5" s="24" t="s">
        <v>187</v>
      </c>
      <c r="N5" s="26" t="str">
        <f>CONCATENATE('CONCAT Codes'!$A$2," ",D5," ",A5," ",'CONCAT Codes'!$B$2," ",F5,": ",G5,'CONCAT Codes'!$C$2)</f>
        <v>&lt;table border="0" cellpadding="1" cellspacing="1" style="background-color:#213b69;border-style:hidden;" width="100%"&gt;
 &lt;thead&gt;
  &lt;tr&gt;
   &lt;th scope="col"&gt;&amp;nbsp;&lt;/th&gt;
   &lt;td&gt;
   &lt;h3 style="text-align: left;"&gt;&lt;strong&gt;&lt;span style="color:#ffffff;"&gt; Resident Engineer 26-6350 &lt;/span&gt;&lt;/strong&gt;&lt;/h3&gt;
   &lt;/td&gt;
   &lt;td&gt;
   &lt;h4 style="text-align: right;"&gt;&lt;span style="color:#ffffff;"&gt; Army: O3:O4&lt;/span&gt;&lt;/h4&gt;
   &lt;/td&gt;
   &lt;th scope="col"&gt;&amp;nbsp;&lt;/th&gt;
  &lt;/tr&gt;
 &lt;/thead&gt;
&lt;/table&gt;'</v>
      </c>
      <c r="P5" s="26" t="str">
        <f>CONCATENATE('CONCAT Codes'!$A$6,'CONCAT Codes'!$B$6,'Tours Added'!H5,", ",'Tours Added'!I5,'CONCAT Codes'!C$6,B5,'CONCAT Codes'!$D$6,C5,'CONCAT Codes'!$E$6,F5,'CONCAT Codes'!$F$6,G5,'CONCAT Codes'!$G$6,'Tours Added'!E5)</f>
        <v>&lt;strong&gt; Location:&lt;/strong&gt; McAllen, TX&lt;br /&gt;
&lt;strong&gt;Agency:&lt;/strong&gt; Corps of Engineers&lt;strong&gt; Activity:&lt;/strong&gt; USACE - Fort Worth District (SWF)&lt;br /&gt;
&lt;strong&gt;Service:&lt;/strong&gt; Army&lt;strong&gt; Desired Grade:&lt;/strong&gt; O3:O4&lt;br /&gt;
&lt;br /&gt;
&lt;strong&gt;Tour Description:&lt;/strong&gt; 26-6350, Length 1 year:
As Office/Resident Engineer, is responsible for the performance of office engineering assignments in connection with activities at a construction Resident Office. The construction program will generally encompass a variety of facilities of a civilian nature including asphalt and concrete paving, roads, administrative buildings, warehouses, maintenance facilities and related support utilities and infrastructure. Reviews and analyzes proposals submitted by contractors, installation personnel, and Using Agencies for changes to contract plans and specifications and prepare findings of fact on which contract modifications may be based. Prepares appropriate responses, to include requests for cost proposals, independent cost estimates, and requests for concurrence or authority where necessary. Analyzes cost proposals from contractors for reasonableness and equity, and conduct negotiations as necessary to arrive at fair and equitable pricing and to protect the interests of the government. Assures adequate funding is available and has been committed and prepare final contract modifications for signature by Contracting Officer/Administrative Contracting Officer. When contract disputes arise, participates with project personnel in research of contract plans and specifications and other project documentation (daily logs, correspondence, progress reports, etc.). Participates in conferences and performs negotiations with contractors for the settlement and/or resolution of disputes over contract requirements, alleged changed field conditions, etc. Monitors funds available on contracts and contract line items and advise project personnel on same. Determines when additional funding is needed, consulting with project engineers and supervisor as necessary, and prepares appropriate funds request through proper channels. Performs a variety of other office engineering functions, to include monitoring preparation and/or submission of documents necessary for timely contract closeout in accordance with contract requirements, applicable regulations and local and District policies. Monitors periodic contract status reports to higher authorities for timeliness and accuracy. Participates in review of initial and/or revised contractor progress schedules for adequacy and completeness. In consultation with supervisor, performs advisory function to project personnel relative to foregoing activities, making suggestions as to records to be maintained, proper reporting procedures, etc.</v>
      </c>
      <c r="R5" s="25" t="str">
        <f>_xlfn.CONCAT('CONCAT Codes'!$A$10,VLOOKUP(L5,'CONCAT Codes'!$A$14:$G$26,5,FALSE),'CONCAT Codes'!$B$10,'Tours Added'!A5," ",C5," ",D5," ",'CONCAT Codes'!$C$10,VLOOKUP(L5,'CONCAT Codes'!$A$14:$G$253,7,FALSE),'CONCAT Codes'!$D$10,VLOOKUP(L5,'CONCAT Codes'!$A$14:$G$26,6,FALSE))</f>
        <v>&lt;br /&gt; &lt;br /&gt; &lt;strong&gt;To apply, contact: &lt;a href="mailto:tabitha.n.ruckman.mil@mail.mil?subject=Tour 26-6350 USACE - Fort Worth District (SWF) Resident Engineer &amp;amp;cc=dfas.indianapolis-in.zh.mbx.pfi@mail.mil&amp;amp;body=Please find my resume and bio attached for consideration."&gt;SFC Tabitha Ruckman&lt;/a&gt;&lt;/strong&gt; - 463-298-4378</v>
      </c>
    </row>
    <row r="6" spans="1:18" ht="165.65" customHeight="1">
      <c r="A6" s="1" t="s">
        <v>632</v>
      </c>
      <c r="B6" s="23" t="s">
        <v>33</v>
      </c>
      <c r="C6" s="23" t="s">
        <v>629</v>
      </c>
      <c r="D6" s="15" t="s">
        <v>633</v>
      </c>
      <c r="E6" s="24" t="s">
        <v>656</v>
      </c>
      <c r="F6" s="23" t="s">
        <v>1</v>
      </c>
      <c r="G6" s="23" t="s">
        <v>634</v>
      </c>
      <c r="H6" s="23" t="s">
        <v>631</v>
      </c>
      <c r="I6" s="3" t="s">
        <v>13</v>
      </c>
      <c r="J6" s="24" t="s">
        <v>3</v>
      </c>
      <c r="K6" s="62" t="str">
        <f>HYPERLINK("mailto:"&amp;VLOOKUP(L6,'CONCAT Codes'!$A$14:$G$26,5,FALSE)&amp;"?subject="&amp;_xlfn.CONCAT(C6," - APPLICANT for ",A6)&amp;"&amp;cc="&amp;'CONCAT Codes'!$A$32&amp;"&amp;body="&amp;D6&amp;"%0A%0APlease see my resume and bio for the above tour.","Click HERE to apply")</f>
        <v>Click HERE to apply</v>
      </c>
      <c r="L6" s="24" t="s">
        <v>187</v>
      </c>
      <c r="N6" s="26" t="str">
        <f>CONCATENATE('CONCAT Codes'!$A$2," ",D6," ",A6," ",'CONCAT Codes'!$B$2," ",F6,": ",G6,'CONCAT Codes'!$C$2)</f>
        <v>&lt;table border="0" cellpadding="1" cellspacing="1" style="background-color:#213b69;border-style:hidden;" width="100%"&gt;
 &lt;thead&gt;
  &lt;tr&gt;
   &lt;th scope="col"&gt;&amp;nbsp;&lt;/th&gt;
   &lt;td&gt;
   &lt;h3 style="text-align: left;"&gt;&lt;strong&gt;&lt;span style="color:#ffffff;"&gt; Quality Assurance Inspector 26-6351 &lt;/span&gt;&lt;/strong&gt;&lt;/h3&gt;
   &lt;/td&gt;
   &lt;td&gt;
   &lt;h4 style="text-align: right;"&gt;&lt;span style="color:#ffffff;"&gt; Army: E7:E8:W1&lt;/span&gt;&lt;/h4&gt;
   &lt;/td&gt;
   &lt;th scope="col"&gt;&amp;nbsp;&lt;/th&gt;
  &lt;/tr&gt;
 &lt;/thead&gt;
&lt;/table&gt;'</v>
      </c>
      <c r="P6" s="26" t="str">
        <f>CONCATENATE('CONCAT Codes'!$A$6,'CONCAT Codes'!$B$6,'Tours Added'!H6,", ",'Tours Added'!I6,'CONCAT Codes'!C$6,B6,'CONCAT Codes'!$D$6,C6,'CONCAT Codes'!$E$6,F6,'CONCAT Codes'!$F$6,G6,'CONCAT Codes'!$G$6,'Tours Added'!E6)</f>
        <v>&lt;strong&gt; Location:&lt;/strong&gt; McAllen, TX&lt;br /&gt;
&lt;strong&gt;Agency:&lt;/strong&gt; Corps of Engineers&lt;strong&gt; Activity:&lt;/strong&gt; USACE - Fort Worth District (SWF)&lt;br /&gt;
&lt;strong&gt;Service:&lt;/strong&gt; Army&lt;strong&gt; Desired Grade:&lt;/strong&gt; E7:E8:W1&lt;br /&gt;
&lt;br /&gt;
&lt;strong&gt;Tour Description:&lt;/strong&gt; 26-6351, Length 1 year:
Serves as a Construction Representative responsible for an assigned function of surveillance of contract construction operations. The function involves civil or military projects and is identified as military or civil. Typically is responsible for surveillance, controlling, and monitoring the construction program for major military projects to include warehouse complex and utility systems, airfield paving and lighting, and adjunct facilities such as utilities, streets roads, drainage, landscaping, etc. As Civil, typically is responsible for surveillance, monitoring and controlling major civil construction projects to include major modifications thereto, with adjunct facilities such as powerhouse, utility relocations, and roads. As required by workload and scheduling maybe responsible for directing the activities for one or more subordinate employees performing inspection and surveillance of an assigned segment of the major project.
Maintains surveillance, on a day-to-day basis, over the full range of field engineering activities associated with specific phases of a major military or civil works construction project. Reviews plans and specifications for proposed projects to determine practicability from a construction viewpoint and whether physical obstructions or other construction difficulties have been anticipated. Participates in pre-construction conferences to discuss principle construction features and requirements, in terms of methods and equipment operations. Reviews specifications for clearing of land, excavation, building of access roads, materials testing requirements, storage or stockpiling of
materials, use of and location of borrow and spoil areas, and surveying requirements as to setting stakes to mark pertinent features. Requests services of surveying specialist prior to, during, and after construction. Reviews contractor's proposed working schedules for logic, adequacy, and to determine construction schedules will be met. Discusses discrepancies with contractor and arrives at a mutual agreement for adjustments in schedules. Observes and investigates construction at all stages to identify problems, take timely action to correct discrepancies, and to insure full compliance with contract plans and specifications. Adjust construction methods for unforeseen site conditions. Compiles at-the-site data and makes recommendations for contract approval or disapproval. Insures adherence to safety regulations in day-to-day construction.
To apply for this position, please email your resume, military bio, soldier talent profile, and three evaluations to SFC Tabitha Ruckman at tabitha.n.ruckman.mil@mail.mil.</v>
      </c>
      <c r="R6" s="25" t="str">
        <f>_xlfn.CONCAT('CONCAT Codes'!$A$10,VLOOKUP(L6,'CONCAT Codes'!$A$14:$G$26,5,FALSE),'CONCAT Codes'!$B$10,'Tours Added'!A6," ",C6," ",D6," ",'CONCAT Codes'!$C$10,VLOOKUP(L6,'CONCAT Codes'!$A$14:$G$253,7,FALSE),'CONCAT Codes'!$D$10,VLOOKUP(L6,'CONCAT Codes'!$A$14:$G$26,6,FALSE))</f>
        <v>&lt;br /&gt; &lt;br /&gt; &lt;strong&gt;To apply, contact: &lt;a href="mailto:tabitha.n.ruckman.mil@mail.mil?subject=Tour 26-6351 USACE - Fort Worth District (SWF) Quality Assurance Inspector &amp;amp;cc=dfas.indianapolis-in.zh.mbx.pfi@mail.mil&amp;amp;body=Please find my resume and bio attached for consideration."&gt;SFC Tabitha Ruckman&lt;/a&gt;&lt;/strong&gt; - 463-298-4378</v>
      </c>
    </row>
    <row r="7" spans="1:18" ht="165.65" customHeight="1">
      <c r="A7" s="1" t="s">
        <v>635</v>
      </c>
      <c r="B7" s="23" t="s">
        <v>33</v>
      </c>
      <c r="C7" s="23" t="s">
        <v>636</v>
      </c>
      <c r="D7" s="15" t="s">
        <v>318</v>
      </c>
      <c r="E7" s="24" t="s">
        <v>651</v>
      </c>
      <c r="F7" s="23" t="s">
        <v>1</v>
      </c>
      <c r="G7" s="23" t="s">
        <v>637</v>
      </c>
      <c r="H7" s="23" t="s">
        <v>638</v>
      </c>
      <c r="I7" s="3" t="s">
        <v>639</v>
      </c>
      <c r="J7" s="24" t="s">
        <v>3</v>
      </c>
      <c r="K7" s="62" t="str">
        <f>HYPERLINK("mailto:"&amp;VLOOKUP(L7,'CONCAT Codes'!$A$14:$G$26,5,FALSE)&amp;"?subject="&amp;_xlfn.CONCAT(C7," - APPLICANT for ",A7)&amp;"&amp;cc="&amp;'CONCAT Codes'!$A$32&amp;"&amp;body="&amp;D7&amp;"%0A%0APlease see my resume and bio for the above tour.","Click HERE to apply")</f>
        <v>Click HERE to apply</v>
      </c>
      <c r="L7" s="24" t="s">
        <v>187</v>
      </c>
      <c r="N7" s="26" t="str">
        <f>CONCATENATE('CONCAT Codes'!$A$2," ",D7," ",A7," ",'CONCAT Codes'!$B$2," ",F7,": ",G7,'CONCAT Codes'!$C$2)</f>
        <v>&lt;table border="0" cellpadding="1" cellspacing="1" style="background-color:#213b69;border-style:hidden;" width="100%"&gt;
 &lt;thead&gt;
  &lt;tr&gt;
   &lt;th scope="col"&gt;&amp;nbsp;&lt;/th&gt;
   &lt;td&gt;
   &lt;h3 style="text-align: left;"&gt;&lt;strong&gt;&lt;span style="color:#ffffff;"&gt; Quality Assurance Representative 26-6352 &lt;/span&gt;&lt;/strong&gt;&lt;/h3&gt;
   &lt;/td&gt;
   &lt;td&gt;
   &lt;h4 style="text-align: right;"&gt;&lt;span style="color:#ffffff;"&gt; Army: E6:E7:O2:O3:W2:W3&lt;/span&gt;&lt;/h4&gt;
   &lt;/td&gt;
   &lt;th scope="col"&gt;&amp;nbsp;&lt;/th&gt;
  &lt;/tr&gt;
 &lt;/thead&gt;
&lt;/table&gt;'</v>
      </c>
      <c r="P7" s="26" t="str">
        <f>CONCATENATE('CONCAT Codes'!$A$6,'CONCAT Codes'!$B$6,'Tours Added'!H7,", ",'Tours Added'!I7,'CONCAT Codes'!C$6,B7,'CONCAT Codes'!$D$6,C7,'CONCAT Codes'!$E$6,F7,'CONCAT Codes'!$F$6,G7,'CONCAT Codes'!$G$6,'Tours Added'!E7)</f>
        <v>&lt;strong&gt; Location:&lt;/strong&gt; New Haven, CT&lt;br /&gt;
&lt;strong&gt;Agency:&lt;/strong&gt; Corps of Engineers&lt;strong&gt; Activity:&lt;/strong&gt; USACE - New England District (NAE)&lt;br /&gt;
&lt;strong&gt;Service:&lt;/strong&gt; Army&lt;strong&gt; Desired Grade:&lt;/strong&gt; E6:E7:O2:O3:W2:W3&lt;br /&gt;
&lt;br /&gt;
&lt;strong&gt;Tour Description:&lt;/strong&gt; 26-6352, Length 1 Year:
Serves as a USACE Project Engineer and the primary on-the-ground technical representative for a major harbor deepening mission in New Haven, CT. Designed for a degreed engineer with some construction experience or an officer/NCO with extensive civilian construction experience, this role ensures the safe, compliant, and efficient execution of critical infrastructure operations. Due to continuous 24-hour dredging operations, flexible duty hours are required to execute field-level project engineering and Quality Assurance (QA) oversight. The officer tracks project schedules across major milestones and leverages the Resident Management System (RMS) to maintain daily documentation and sustain contract administration. Additionally, the officer leads critical interagency synchronization with the U.S. Coast Guard, Harbor Master, and local municipal authorities.
Operating under the direction of a Supervisory Engineer, Administrative Contracting Officer (ACO), and Contracting Officer (KO), the officer manages complex project modifications, Requests for Equitable Adjustment (REAs), and contractor claims. Analyzes contractor submittals against specifications, engineering drawings, and QA/QC reports to draft Determinations and Findings (D&amp;Fs) that support or deny contractor compensation.
To execute project modifications, the officer utilizes engineering judgment to develop Rough Order of Magnitude (ROM) estimates and Basic Change Documents (BCDs). Drafts Request for Proposal (RFP) letters and evaluates contractor cost and time proposals against the formal Scope of Work (SOW) and Independent Government Estimates (IGE). Establishing the Government's fiscal position, the officer formulates Pre-Negotiation Objectives Memorandums (POMs), leads formal negotiations with prime contractors, authors Price Negotiation Memorandums (PNMs), and drafts SF-30 contract modifications. Performs all other construction administration duties as assigned to guarantee mission readiness and on-time project delivery.
To apply for this position, please email your resume, military bio, soldier talent profile, and three evaluations to SFC Tabitha Ruckman at tabitha.n.ruckman.mil@mail.mil.</v>
      </c>
      <c r="R7" s="25" t="str">
        <f>_xlfn.CONCAT('CONCAT Codes'!$A$10,VLOOKUP(L7,'CONCAT Codes'!$A$14:$G$26,5,FALSE),'CONCAT Codes'!$B$10,'Tours Added'!A7," ",C7," ",D7," ",'CONCAT Codes'!$C$10,VLOOKUP(L7,'CONCAT Codes'!$A$14:$G$253,7,FALSE),'CONCAT Codes'!$D$10,VLOOKUP(L7,'CONCAT Codes'!$A$14:$G$26,6,FALSE))</f>
        <v>&lt;br /&gt; &lt;br /&gt; &lt;strong&gt;To apply, contact: &lt;a href="mailto:tabitha.n.ruckman.mil@mail.mil?subject=Tour 26-6352 USACE - New England District (NAE) Quality Assurance Representative &amp;amp;cc=dfas.indianapolis-in.zh.mbx.pfi@mail.mil&amp;amp;body=Please find my resume and bio attached for consideration."&gt;SFC Tabitha Ruckman&lt;/a&gt;&lt;/strong&gt; - 463-298-4378</v>
      </c>
    </row>
    <row r="8" spans="1:18" ht="165.65" customHeight="1">
      <c r="A8" s="1" t="s">
        <v>640</v>
      </c>
      <c r="B8" s="23" t="s">
        <v>154</v>
      </c>
      <c r="C8" s="23" t="s">
        <v>655</v>
      </c>
      <c r="D8" s="15" t="s">
        <v>646</v>
      </c>
      <c r="E8" s="24" t="s">
        <v>652</v>
      </c>
      <c r="F8" s="23" t="s">
        <v>25</v>
      </c>
      <c r="G8" s="23" t="s">
        <v>201</v>
      </c>
      <c r="H8" s="23" t="s">
        <v>157</v>
      </c>
      <c r="I8" s="3" t="s">
        <v>15</v>
      </c>
      <c r="J8" s="24" t="s">
        <v>3</v>
      </c>
      <c r="K8" s="62" t="str">
        <f>HYPERLINK("mailto:"&amp;VLOOKUP(L8,'CONCAT Codes'!$A$14:$G$26,5,FALSE)&amp;"?subject="&amp;_xlfn.CONCAT(C8," - APPLICANT for ",A8)&amp;"&amp;cc="&amp;'CONCAT Codes'!$A$32&amp;"&amp;body="&amp;D8&amp;"%0A%0APlease see my resume and bio for the above tour.","Click HERE to apply")</f>
        <v>Click HERE to apply</v>
      </c>
      <c r="L8" s="24" t="s">
        <v>228</v>
      </c>
      <c r="N8" s="26" t="str">
        <f>CONCATENATE('CONCAT Codes'!$A$2," ",D8," ",A8," ",'CONCAT Codes'!$B$2," ",F8,": ",G8,'CONCAT Codes'!$C$2)</f>
        <v>&lt;table border="0" cellpadding="1" cellspacing="1" style="background-color:#213b69;border-style:hidden;" width="100%"&gt;
 &lt;thead&gt;
  &lt;tr&gt;
   &lt;th scope="col"&gt;&amp;nbsp;&lt;/th&gt;
   &lt;td&gt;
   &lt;h3 style="text-align: left;"&gt;&lt;strong&gt;&lt;span style="color:#ffffff;"&gt; Senior Budget Officer/Resource Manager 26-6353 &lt;/span&gt;&lt;/strong&gt;&lt;/h3&gt;
   &lt;/td&gt;
   &lt;td&gt;
   &lt;h4 style="text-align: right;"&gt;&lt;span style="color:#ffffff;"&gt; Army or Air Force: O3:O4:O5&lt;/span&gt;&lt;/h4&gt;
   &lt;/td&gt;
   &lt;th scope="col"&gt;&amp;nbsp;&lt;/th&gt;
  &lt;/tr&gt;
 &lt;/thead&gt;
&lt;/table&gt;'</v>
      </c>
      <c r="P8" s="26" t="str">
        <f>CONCATENATE('CONCAT Codes'!$A$6,'CONCAT Codes'!$B$6,'Tours Added'!H8,", ",'Tours Added'!I8,'CONCAT Codes'!C$6,B8,'CONCAT Codes'!$D$6,C8,'CONCAT Codes'!$E$6,F8,'CONCAT Codes'!$F$6,G8,'CONCAT Codes'!$G$6,'Tours Added'!E8)</f>
        <v>&lt;strong&gt; Location:&lt;/strong&gt; Arlington, VA&lt;br /&gt;
&lt;strong&gt;Agency:&lt;/strong&gt; OUSD - Acquisition &amp; Sustainment&lt;strong&gt; Activity:&lt;/strong&gt; OUSW (AS) – Business Operations&lt;br /&gt;
&lt;strong&gt;Service:&lt;/strong&gt; Army or Air Force&lt;strong&gt; Desired Grade:&lt;/strong&gt; O3:O4:O5&lt;br /&gt;
&lt;br /&gt;
&lt;strong&gt;Tour Description:&lt;/strong&gt; 26-6353, Length 1 Year:
Oversee the execution of O&amp;M, discretionary, and mandatory funds. Utilize financial systems to commit funds, track performance via KPIs, and resolve ULOs to maximize buying power.  Serve as a subject matter expert on Fiscal Law and financial strategy. Interface directly with DoW Comptroller, CAPE, and WHS to align resources with A&amp;S DBO strategic objectives.  Brief complex financial status, risks, and strategies to Tier 1, 2, and 3 SES leaders. Act as the primary military liaison coordinating between external components and internal front office Military Assistants.  Foster a collaborative team environment, actively mentor and develop peers/subordinates, and navigate the political landscape of a high-level headquarters environment to build consensus.
APPLICANTS
Send the following documents to the PFI Coordinator for the position:
Professional Resume (All)
Military Bio (All)
Soldier Talent Profile (Army)
vMPF (Air Force)
PFI Coordinator: SFC Holly C. Tilley Email: holly.c.tilley.mil@mail.mil
Qualifications:  Hands-on experience utilizing Department of War (DoW) financial systems to commit and execute funds. Advanced proficiency in Microsoft Excel.  Familiarity working with the DoW Comptroller Office, CAPE, and WHS; Experience actively managing and clearing Unliquidated Obligations (ULOs) and tracking Key Performance Indicators (KPIs); Prior experience working directly for an SES; Demonstrated ability to synthesize complex data and effectively brief senior leaders (SES Tiers 1, 2, and 3).</v>
      </c>
      <c r="R8" s="25" t="str">
        <f>_xlfn.CONCAT('CONCAT Codes'!$A$10,VLOOKUP(L8,'CONCAT Codes'!$A$14:$G$26,5,FALSE),'CONCAT Codes'!$B$10,'Tours Added'!A8," ",C8," ",D8," ",'CONCAT Codes'!$C$10,VLOOKUP(L8,'CONCAT Codes'!$A$14:$G$253,7,FALSE),'CONCAT Codes'!$D$10,VLOOKUP(L8,'CONCAT Codes'!$A$14:$G$26,6,FALSE))</f>
        <v>&lt;br /&gt; &lt;br /&gt; &lt;strong&gt;To apply, contact: &lt;a href="mailto:holly.c.tilley.mil@mail.mil?subject=Tour 26-6353 OUSW (AS) – Business Operations Senior Budget Officer/Resource Manager &amp;amp;cc=dfas.indianapolis-in.zh.mbx.pfi@mail.mil&amp;amp;body=Please find my resume and bio attached for consideration."&gt;SSG Holly Tilley&lt;/a&gt;&lt;/strong&gt; - 463-298-4362</v>
      </c>
    </row>
    <row r="9" spans="1:18" ht="165.65" customHeight="1">
      <c r="A9" s="1" t="s">
        <v>641</v>
      </c>
      <c r="B9" s="23" t="s">
        <v>364</v>
      </c>
      <c r="C9" s="23" t="s">
        <v>642</v>
      </c>
      <c r="D9" s="15" t="s">
        <v>657</v>
      </c>
      <c r="E9" s="24" t="s">
        <v>653</v>
      </c>
      <c r="F9" s="23" t="s">
        <v>1</v>
      </c>
      <c r="G9" s="23" t="s">
        <v>643</v>
      </c>
      <c r="H9" s="23" t="s">
        <v>4</v>
      </c>
      <c r="I9" s="3"/>
      <c r="J9" s="24" t="s">
        <v>5</v>
      </c>
      <c r="K9" s="62" t="str">
        <f>HYPERLINK("mailto:"&amp;VLOOKUP(L9,'CONCAT Codes'!$A$14:$G$26,5,FALSE)&amp;"?subject="&amp;_xlfn.CONCAT(C9," - APPLICANT for ",A9)&amp;"&amp;cc="&amp;'CONCAT Codes'!$A$32&amp;"&amp;body="&amp;D9&amp;"%0A%0APlease see my resume and bio for the above tour.","Click HERE to apply")</f>
        <v>Click HERE to apply</v>
      </c>
      <c r="L9" s="24" t="s">
        <v>47</v>
      </c>
      <c r="N9" s="26" t="str">
        <f>CONCATENATE('CONCAT Codes'!$A$2," ",D9," ",A9," ",'CONCAT Codes'!$B$2," ",F9,": ",G9,'CONCAT Codes'!$C$2)</f>
        <v>&lt;table border="0" cellpadding="1" cellspacing="1" style="background-color:#213b69;border-style:hidden;" width="100%"&gt;
 &lt;thead&gt;
  &lt;tr&gt;
   &lt;th scope="col"&gt;&amp;nbsp;&lt;/th&gt;
   &lt;td&gt;
   &lt;h3 style="text-align: left;"&gt;&lt;strong&gt;&lt;span style="color:#ffffff;"&gt; Military Advisor (Enlisted) 26-6354 &lt;/span&gt;&lt;/strong&gt;&lt;/h3&gt;
   &lt;/td&gt;
   &lt;td&gt;
   &lt;h4 style="text-align: right;"&gt;&lt;span style="color:#ffffff;"&gt; Army: E7:E8:E9&lt;/span&gt;&lt;/h4&gt;
   &lt;/td&gt;
   &lt;th scope="col"&gt;&amp;nbsp;&lt;/th&gt;
  &lt;/tr&gt;
 &lt;/thead&gt;
&lt;/table&gt;'</v>
      </c>
      <c r="P9" s="26" t="str">
        <f>CONCATENATE('CONCAT Codes'!$A$6,'CONCAT Codes'!$B$6,'Tours Added'!H9,", ",'Tours Added'!I9,'CONCAT Codes'!C$6,B9,'CONCAT Codes'!$D$6,C9,'CONCAT Codes'!$E$6,F9,'CONCAT Codes'!$F$6,G9,'CONCAT Codes'!$G$6,'Tours Added'!E9)</f>
        <v>&lt;strong&gt; Location:&lt;/strong&gt; Riyadh, &lt;br /&gt;
&lt;strong&gt;Agency:&lt;/strong&gt; CENTCOM&lt;strong&gt; Activity:&lt;/strong&gt; USMTM - TMO&lt;br /&gt;
&lt;strong&gt;Service:&lt;/strong&gt; Army&lt;strong&gt; Desired Grade:&lt;/strong&gt; E7:E8:E9&lt;br /&gt;
&lt;br /&gt;
&lt;strong&gt;Tour Description:&lt;/strong&gt; 26-6354, Length 2 years:
In accordance with the 1977 Accords and under U.S. Military Training Mission (USMTM), this three-year program commenced on January 2026 to provide U.S. military advisors to the Saudi Arabian Ministry of Defense (MOD) to help transform their military into a cohesive joint fighting force. This is accomplished by embedding expert U.S. military advisors in all levels of the KSA MOD and newly formed Joint Forces Command (JFC) to provide advisory services to Saudi officers with functional expertise in operations, intelligence, logistics, and human resources. This is an unaccompanied PCS tour with an opportunity to extend up to December 2028.</v>
      </c>
      <c r="R9" s="25" t="str">
        <f>_xlfn.CONCAT('CONCAT Codes'!$A$10,VLOOKUP(L9,'CONCAT Codes'!$A$14:$G$26,5,FALSE),'CONCAT Codes'!$B$10,'Tours Added'!A9," ",C9," ",D9," ",'CONCAT Codes'!$C$10,VLOOKUP(L9,'CONCAT Codes'!$A$14:$G$253,7,FALSE),'CONCAT Codes'!$D$10,VLOOKUP(L9,'CONCAT Codes'!$A$14:$G$26,6,FALSE))</f>
        <v>&lt;br /&gt; &lt;br /&gt; &lt;strong&gt;To apply, contact: &lt;a href="mailto:joseph.h.sorg2.mil@mail.mil?subject=Tour 26-6354 USMTM - TMO Military Advisor (Enlisted) &amp;amp;cc=dfas.indianapolis-in.zh.mbx.pfi@mail.mil&amp;amp;body=Please find my resume and bio attached for consideration."&gt;SFC Joe Sorg&lt;/a&gt;&lt;/strong&gt; - 317-627-0951</v>
      </c>
    </row>
    <row r="10" spans="1:18" ht="165.65" customHeight="1">
      <c r="A10" s="1" t="s">
        <v>644</v>
      </c>
      <c r="B10" s="23" t="s">
        <v>364</v>
      </c>
      <c r="C10" s="23" t="s">
        <v>642</v>
      </c>
      <c r="D10" s="15" t="s">
        <v>658</v>
      </c>
      <c r="E10" s="24" t="s">
        <v>654</v>
      </c>
      <c r="F10" s="23" t="s">
        <v>1</v>
      </c>
      <c r="G10" s="23" t="s">
        <v>645</v>
      </c>
      <c r="H10" s="23" t="s">
        <v>4</v>
      </c>
      <c r="I10" s="3"/>
      <c r="J10" s="24" t="s">
        <v>5</v>
      </c>
      <c r="K10" s="62" t="str">
        <f>HYPERLINK("mailto:"&amp;VLOOKUP(L10,'CONCAT Codes'!$A$14:$G$26,5,FALSE)&amp;"?subject="&amp;_xlfn.CONCAT(C10," - APPLICANT for ",A10)&amp;"&amp;cc="&amp;'CONCAT Codes'!$A$32&amp;"&amp;body="&amp;D10&amp;"%0A%0APlease see my resume and bio for the above tour.","Click HERE to apply")</f>
        <v>Click HERE to apply</v>
      </c>
      <c r="L10" s="24" t="s">
        <v>47</v>
      </c>
      <c r="N10" s="26" t="str">
        <f>CONCATENATE('CONCAT Codes'!$A$2," ",D10," ",A10," ",'CONCAT Codes'!$B$2," ",F10,": ",G10,'CONCAT Codes'!$C$2)</f>
        <v>&lt;table border="0" cellpadding="1" cellspacing="1" style="background-color:#213b69;border-style:hidden;" width="100%"&gt;
 &lt;thead&gt;
  &lt;tr&gt;
   &lt;th scope="col"&gt;&amp;nbsp;&lt;/th&gt;
   &lt;td&gt;
   &lt;h3 style="text-align: left;"&gt;&lt;strong&gt;&lt;span style="color:#ffffff;"&gt; Military Advisor (Officer) 26-6355 &lt;/span&gt;&lt;/strong&gt;&lt;/h3&gt;
   &lt;/td&gt;
   &lt;td&gt;
   &lt;h4 style="text-align: right;"&gt;&lt;span style="color:#ffffff;"&gt; Army: O4:O5:O6:W2:W3:W4&lt;/span&gt;&lt;/h4&gt;
   &lt;/td&gt;
   &lt;th scope="col"&gt;&amp;nbsp;&lt;/th&gt;
  &lt;/tr&gt;
 &lt;/thead&gt;
&lt;/table&gt;'</v>
      </c>
      <c r="P10" s="26" t="str">
        <f>CONCATENATE('CONCAT Codes'!$A$6,'CONCAT Codes'!$B$6,'Tours Added'!H10,", ",'Tours Added'!I10,'CONCAT Codes'!C$6,B10,'CONCAT Codes'!$D$6,C10,'CONCAT Codes'!$E$6,F10,'CONCAT Codes'!$F$6,G10,'CONCAT Codes'!$G$6,'Tours Added'!E10)</f>
        <v>&lt;strong&gt; Location:&lt;/strong&gt; Riyadh, &lt;br /&gt;
&lt;strong&gt;Agency:&lt;/strong&gt; CENTCOM&lt;strong&gt; Activity:&lt;/strong&gt; USMTM - TMO&lt;br /&gt;
&lt;strong&gt;Service:&lt;/strong&gt; Army&lt;strong&gt; Desired Grade:&lt;/strong&gt; O4:O5:O6:W2:W3:W4&lt;br /&gt;
&lt;br /&gt;
&lt;strong&gt;Tour Description:&lt;/strong&gt; 26-6355, Length 2 years:
In accordance with the 1977 Accords and under U.S. Military Training Mission (USMTM), this three-year program commenced on January 2026 to provide U.S. military advisors to the Saudi Arabian Ministry of Defense (MOD) to help transform their military into a cohesive joint fighting force. This is accomplished by embedding expert U.S. military advisors in all levels of the KSA MOD and newly formed Joint Forces Command (JFC) to provide advisory services to Saudi officers with functional expertise in operations, intelligence, logistics, and human resources. This is an unaccompanied PCS tour with an opportunity to extend up to December 2028.</v>
      </c>
      <c r="R10" s="25" t="str">
        <f>_xlfn.CONCAT('CONCAT Codes'!$A$10,VLOOKUP(L10,'CONCAT Codes'!$A$14:$G$26,5,FALSE),'CONCAT Codes'!$B$10,'Tours Added'!A10," ",C10," ",D10," ",'CONCAT Codes'!$C$10,VLOOKUP(L10,'CONCAT Codes'!$A$14:$G$253,7,FALSE),'CONCAT Codes'!$D$10,VLOOKUP(L10,'CONCAT Codes'!$A$14:$G$26,6,FALSE))</f>
        <v>&lt;br /&gt; &lt;br /&gt; &lt;strong&gt;To apply, contact: &lt;a href="mailto:joseph.h.sorg2.mil@mail.mil?subject=Tour 26-6355 USMTM - TMO Military Advisor (Officer) &amp;amp;cc=dfas.indianapolis-in.zh.mbx.pfi@mail.mil&amp;amp;body=Please find my resume and bio attached for consideration."&gt;SFC Joe Sorg&lt;/a&gt;&lt;/strong&gt; - 317-627-0951</v>
      </c>
    </row>
    <row r="11" spans="1:18" ht="165.65" customHeight="1">
      <c r="A11" s="1"/>
      <c r="B11" s="23"/>
      <c r="C11" s="23"/>
      <c r="D11" s="78"/>
      <c r="E11" s="24"/>
      <c r="F11" s="23"/>
      <c r="G11" s="23"/>
      <c r="H11" s="23"/>
      <c r="I11" s="3"/>
      <c r="J11" s="24"/>
      <c r="K11" s="62"/>
      <c r="L11" s="24"/>
      <c r="N11" s="26" t="str">
        <f>CONCATENATE('CONCAT Codes'!$A$2," ",D11," ",A11," ",'CONCAT Codes'!$B$2," ",F11,": ",G11,'CONCAT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1" s="26" t="str">
        <f>CONCATENATE('CONCAT Codes'!$A$6,'CONCAT Codes'!$B$6,'Tours Added'!H11,", ",'Tours Added'!I11,'CONCAT Codes'!C$6,B11,'CONCAT Codes'!$D$6,C11,'CONCAT Codes'!$E$6,F11,'CONCAT Codes'!$F$6,G11,'CONCAT Codes'!$G$6,'Tours Added'!E11)</f>
        <v xml:space="preserve">&lt;strong&gt; Location:&lt;/strong&gt; , &lt;br /&gt;
&lt;strong&gt;Agency:&lt;/strong&gt; &lt;strong&gt; Activity:&lt;/strong&gt; &lt;br /&gt;
&lt;strong&gt;Service:&lt;/strong&gt; &lt;strong&gt; Desired Grade:&lt;/strong&gt; &lt;br /&gt;
&lt;br /&gt;
&lt;strong&gt;Tour Description:&lt;/strong&gt; </v>
      </c>
      <c r="R11" s="25" t="e">
        <f>_xlfn.CONCAT('CONCAT Codes'!$A$10,VLOOKUP(L11,'CONCAT Codes'!$A$14:$G$26,5,FALSE),'CONCAT Codes'!$B$10,'Tours Added'!A11," ",C11," ",D11," ",'CONCAT Codes'!$C$10,VLOOKUP(L11,'CONCAT Codes'!$A$14:$G$253,7,FALSE),'CONCAT Codes'!$D$10,VLOOKUP(L11,'CONCAT Codes'!$A$14:$G$26,6,FALSE))</f>
        <v>#N/A</v>
      </c>
    </row>
    <row r="12" spans="1:18" ht="165.65" customHeight="1">
      <c r="A12" s="1"/>
      <c r="B12" s="23"/>
      <c r="C12" s="23"/>
      <c r="D12" s="78"/>
      <c r="E12" s="24"/>
      <c r="F12" s="23"/>
      <c r="G12" s="23"/>
      <c r="H12" s="23"/>
      <c r="I12" s="3"/>
      <c r="J12" s="24"/>
      <c r="K12" s="62"/>
      <c r="L12" s="24"/>
      <c r="N12" s="26" t="str">
        <f>CONCATENATE('CONCAT Codes'!$A$2," ",D12," ",A12," ",'CONCAT Codes'!$B$2," ",F12,": ",G12,'CONCAT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2" s="26" t="str">
        <f>CONCATENATE('CONCAT Codes'!$A$6,'CONCAT Codes'!$B$6,'Tours Added'!H12,", ",'Tours Added'!I12,'CONCAT Codes'!C$6,B12,'CONCAT Codes'!$D$6,C12,'CONCAT Codes'!$E$6,F12,'CONCAT Codes'!$F$6,G12,'CONCAT Codes'!$G$6,'Tours Added'!E12)</f>
        <v xml:space="preserve">&lt;strong&gt; Location:&lt;/strong&gt; , &lt;br /&gt;
&lt;strong&gt;Agency:&lt;/strong&gt; &lt;strong&gt; Activity:&lt;/strong&gt; &lt;br /&gt;
&lt;strong&gt;Service:&lt;/strong&gt; &lt;strong&gt; Desired Grade:&lt;/strong&gt; &lt;br /&gt;
&lt;br /&gt;
&lt;strong&gt;Tour Description:&lt;/strong&gt; </v>
      </c>
      <c r="R12" s="25" t="e">
        <f>_xlfn.CONCAT('CONCAT Codes'!$A$10,VLOOKUP(L12,'CONCAT Codes'!$A$14:$G$26,5,FALSE),'CONCAT Codes'!$B$10,'Tours Added'!A12," ",C12," ",D12," ",'CONCAT Codes'!$C$10,VLOOKUP(L12,'CONCAT Codes'!$A$14:$G$253,7,FALSE),'CONCAT Codes'!$D$10,VLOOKUP(L12,'CONCAT Codes'!$A$14:$G$26,6,FALSE))</f>
        <v>#N/A</v>
      </c>
    </row>
    <row r="13" spans="1:18" ht="165.65" customHeight="1">
      <c r="A13" s="1"/>
      <c r="B13" s="23"/>
      <c r="C13" s="23"/>
      <c r="D13" s="78"/>
      <c r="E13" s="24"/>
      <c r="F13" s="23"/>
      <c r="G13" s="23"/>
      <c r="H13" s="23"/>
      <c r="I13" s="3"/>
      <c r="J13" s="24"/>
      <c r="K13" s="62"/>
      <c r="L13" s="24"/>
      <c r="N13" s="26" t="str">
        <f>CONCATENATE('CONCAT Codes'!$A$2," ",D13," ",A13," ",'CONCAT Codes'!$B$2," ",F13,": ",G13,'CONCAT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3" s="26" t="str">
        <f>CONCATENATE('CONCAT Codes'!$A$6,'CONCAT Codes'!$B$6,'Tours Added'!H13,", ",'Tours Added'!I13,'CONCAT Codes'!C$6,B13,'CONCAT Codes'!$D$6,C13,'CONCAT Codes'!$E$6,F13,'CONCAT Codes'!$F$6,G13,'CONCAT Codes'!$G$6,'Tours Added'!E13)</f>
        <v xml:space="preserve">&lt;strong&gt; Location:&lt;/strong&gt; , &lt;br /&gt;
&lt;strong&gt;Agency:&lt;/strong&gt; &lt;strong&gt; Activity:&lt;/strong&gt; &lt;br /&gt;
&lt;strong&gt;Service:&lt;/strong&gt; &lt;strong&gt; Desired Grade:&lt;/strong&gt; &lt;br /&gt;
&lt;br /&gt;
&lt;strong&gt;Tour Description:&lt;/strong&gt; </v>
      </c>
      <c r="R13" s="25" t="e">
        <f>_xlfn.CONCAT('CONCAT Codes'!$A$10,VLOOKUP(L13,'CONCAT Codes'!$A$14:$G$26,5,FALSE),'CONCAT Codes'!$B$10,'Tours Added'!A13," ",C13," ",D13," ",'CONCAT Codes'!$C$10,VLOOKUP(L13,'CONCAT Codes'!$A$14:$G$253,7,FALSE),'CONCAT Codes'!$D$10,VLOOKUP(L13,'CONCAT Codes'!$A$14:$G$26,6,FALSE))</f>
        <v>#N/A</v>
      </c>
    </row>
    <row r="14" spans="1:18" ht="165.65" customHeight="1">
      <c r="A14" s="1"/>
      <c r="B14" s="23"/>
      <c r="C14" s="23"/>
      <c r="D14" s="78"/>
      <c r="E14" s="24"/>
      <c r="F14" s="23"/>
      <c r="G14" s="23"/>
      <c r="H14" s="23"/>
      <c r="I14" s="3"/>
      <c r="J14" s="24"/>
      <c r="K14" s="62"/>
      <c r="L14" s="24"/>
      <c r="N14" s="26" t="str">
        <f>CONCATENATE('CONCAT Codes'!$A$2," ",D14," ",A14," ",'CONCAT Codes'!$B$2," ",F14,": ",G14,'CONCAT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4" s="26" t="str">
        <f>CONCATENATE('CONCAT Codes'!$A$6,'CONCAT Codes'!$B$6,'Tours Added'!H14,", ",'Tours Added'!I14,'CONCAT Codes'!C$6,B14,'CONCAT Codes'!$D$6,C14,'CONCAT Codes'!$E$6,F14,'CONCAT Codes'!$F$6,G14,'CONCAT Codes'!$G$6,'Tours Added'!E14)</f>
        <v xml:space="preserve">&lt;strong&gt; Location:&lt;/strong&gt; , &lt;br /&gt;
&lt;strong&gt;Agency:&lt;/strong&gt; &lt;strong&gt; Activity:&lt;/strong&gt; &lt;br /&gt;
&lt;strong&gt;Service:&lt;/strong&gt; &lt;strong&gt; Desired Grade:&lt;/strong&gt; &lt;br /&gt;
&lt;br /&gt;
&lt;strong&gt;Tour Description:&lt;/strong&gt; </v>
      </c>
      <c r="R14" s="25" t="e">
        <f>_xlfn.CONCAT('CONCAT Codes'!$A$10,VLOOKUP(L14,'CONCAT Codes'!$A$14:$G$26,5,FALSE),'CONCAT Codes'!$B$10,'Tours Added'!A14," ",C14," ",D14," ",'CONCAT Codes'!$C$10,VLOOKUP(L14,'CONCAT Codes'!$A$14:$G$253,7,FALSE),'CONCAT Codes'!$D$10,VLOOKUP(L14,'CONCAT Codes'!$A$14:$G$26,6,FALSE))</f>
        <v>#N/A</v>
      </c>
    </row>
    <row r="15" spans="1:18" ht="165.65" customHeight="1">
      <c r="A15" s="1"/>
      <c r="B15" s="23"/>
      <c r="C15" s="23"/>
      <c r="D15" s="78"/>
      <c r="E15" s="24"/>
      <c r="F15" s="23"/>
      <c r="G15" s="23"/>
      <c r="H15" s="23"/>
      <c r="I15" s="3"/>
      <c r="J15" s="24"/>
      <c r="K15" s="62"/>
      <c r="L15" s="24"/>
      <c r="N15" s="26" t="str">
        <f>CONCATENATE('CONCAT Codes'!$A$2," ",D15," ",A15," ",'CONCAT Codes'!$B$2," ",F15,": ",G15,'CONCAT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5" s="26" t="str">
        <f>CONCATENATE('CONCAT Codes'!$A$6,'CONCAT Codes'!$B$6,'Tours Added'!H15,", ",'Tours Added'!I15,'CONCAT Codes'!C$6,B15,'CONCAT Codes'!$D$6,C15,'CONCAT Codes'!$E$6,F15,'CONCAT Codes'!$F$6,G15,'CONCAT Codes'!$G$6,'Tours Added'!E15)</f>
        <v xml:space="preserve">&lt;strong&gt; Location:&lt;/strong&gt; , &lt;br /&gt;
&lt;strong&gt;Agency:&lt;/strong&gt; &lt;strong&gt; Activity:&lt;/strong&gt; &lt;br /&gt;
&lt;strong&gt;Service:&lt;/strong&gt; &lt;strong&gt; Desired Grade:&lt;/strong&gt; &lt;br /&gt;
&lt;br /&gt;
&lt;strong&gt;Tour Description:&lt;/strong&gt; </v>
      </c>
      <c r="R15" s="25" t="e">
        <f>_xlfn.CONCAT('CONCAT Codes'!$A$10,VLOOKUP(L15,'CONCAT Codes'!$A$14:$G$26,5,FALSE),'CONCAT Codes'!$B$10,'Tours Added'!A15," ",C15," ",D15," ",'CONCAT Codes'!$C$10,VLOOKUP(L15,'CONCAT Codes'!$A$14:$G$253,7,FALSE),'CONCAT Codes'!$D$10,VLOOKUP(L15,'CONCAT Codes'!$A$14:$G$26,6,FALSE))</f>
        <v>#N/A</v>
      </c>
    </row>
    <row r="16" spans="1:18" ht="165.65" customHeight="1">
      <c r="A16" s="1"/>
      <c r="B16" s="23"/>
      <c r="C16" s="23"/>
      <c r="D16" s="78"/>
      <c r="E16" s="24"/>
      <c r="F16" s="23"/>
      <c r="G16" s="23"/>
      <c r="H16" s="23"/>
      <c r="I16" s="3"/>
      <c r="J16" s="24"/>
      <c r="K16" s="62"/>
      <c r="L16" s="24"/>
      <c r="N16" s="26" t="str">
        <f>CONCATENATE('CONCAT Codes'!$A$2," ",D16," ",A16," ",'CONCAT Codes'!$B$2," ",F16,": ",G16,'CONCAT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6" s="26" t="str">
        <f>CONCATENATE('CONCAT Codes'!$A$6,'CONCAT Codes'!$B$6,'Tours Added'!H16,", ",'Tours Added'!I16,'CONCAT Codes'!C$6,B16,'CONCAT Codes'!$D$6,C16,'CONCAT Codes'!$E$6,F16,'CONCAT Codes'!$F$6,G16,'CONCAT Codes'!$G$6,'Tours Added'!E16)</f>
        <v xml:space="preserve">&lt;strong&gt; Location:&lt;/strong&gt; , &lt;br /&gt;
&lt;strong&gt;Agency:&lt;/strong&gt; &lt;strong&gt; Activity:&lt;/strong&gt; &lt;br /&gt;
&lt;strong&gt;Service:&lt;/strong&gt; &lt;strong&gt; Desired Grade:&lt;/strong&gt; &lt;br /&gt;
&lt;br /&gt;
&lt;strong&gt;Tour Description:&lt;/strong&gt; </v>
      </c>
      <c r="R16" s="25" t="e">
        <f>_xlfn.CONCAT('CONCAT Codes'!$A$10,VLOOKUP(L16,'CONCAT Codes'!$A$14:$G$26,5,FALSE),'CONCAT Codes'!$B$10,'Tours Added'!A16," ",C16," ",D16," ",'CONCAT Codes'!$C$10,VLOOKUP(L16,'CONCAT Codes'!$A$14:$G$253,7,FALSE),'CONCAT Codes'!$D$10,VLOOKUP(L16,'CONCAT Codes'!$A$14:$G$26,6,FALSE))</f>
        <v>#N/A</v>
      </c>
    </row>
    <row r="17" spans="1:18" ht="165.65" customHeight="1">
      <c r="A17" s="1"/>
      <c r="B17" s="23"/>
      <c r="C17" s="23"/>
      <c r="D17" s="78"/>
      <c r="E17" s="24"/>
      <c r="F17" s="23"/>
      <c r="G17" s="23"/>
      <c r="H17" s="23"/>
      <c r="I17" s="3"/>
      <c r="J17" s="24"/>
      <c r="K17" s="62"/>
      <c r="L17" s="24"/>
      <c r="N17" s="26" t="str">
        <f>CONCATENATE('CONCAT Codes'!$A$2," ",D17," ",A17," ",'CONCAT Codes'!$B$2," ",F17,": ",G17,'CONCAT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7" s="26" t="str">
        <f>CONCATENATE('CONCAT Codes'!$A$6,'CONCAT Codes'!$B$6,'Tours Added'!H17,", ",'Tours Added'!I17,'CONCAT Codes'!C$6,B17,'CONCAT Codes'!$D$6,C17,'CONCAT Codes'!$E$6,F17,'CONCAT Codes'!$F$6,G17,'CONCAT Codes'!$G$6,'Tours Added'!E17)</f>
        <v xml:space="preserve">&lt;strong&gt; Location:&lt;/strong&gt; , &lt;br /&gt;
&lt;strong&gt;Agency:&lt;/strong&gt; &lt;strong&gt; Activity:&lt;/strong&gt; &lt;br /&gt;
&lt;strong&gt;Service:&lt;/strong&gt; &lt;strong&gt; Desired Grade:&lt;/strong&gt; &lt;br /&gt;
&lt;br /&gt;
&lt;strong&gt;Tour Description:&lt;/strong&gt; </v>
      </c>
      <c r="R17" s="25" t="e">
        <f>_xlfn.CONCAT('CONCAT Codes'!$A$10,VLOOKUP(L17,'CONCAT Codes'!$A$14:$G$26,5,FALSE),'CONCAT Codes'!$B$10,'Tours Added'!A17," ",C17," ",D17," ",'CONCAT Codes'!$C$10,VLOOKUP(L17,'CONCAT Codes'!$A$14:$G$253,7,FALSE),'CONCAT Codes'!$D$10,VLOOKUP(L17,'CONCAT Codes'!$A$14:$G$26,6,FALSE))</f>
        <v>#N/A</v>
      </c>
    </row>
    <row r="18" spans="1:18" ht="165.65" customHeight="1">
      <c r="A18" s="1"/>
      <c r="B18" s="23"/>
      <c r="C18" s="23"/>
      <c r="D18" s="78"/>
      <c r="E18" s="24"/>
      <c r="F18" s="23"/>
      <c r="G18" s="23"/>
      <c r="H18" s="23"/>
      <c r="I18" s="3"/>
      <c r="J18" s="24"/>
      <c r="K18" s="62"/>
      <c r="L18" s="24"/>
      <c r="N18" s="26" t="str">
        <f>CONCATENATE('CONCAT Codes'!$A$2," ",D18," ",A18," ",'CONCAT Codes'!$B$2," ",F18,": ",G18,'CONCAT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8" s="26" t="str">
        <f>CONCATENATE('CONCAT Codes'!$A$6,'CONCAT Codes'!$B$6,'Tours Added'!H18,", ",'Tours Added'!I18,'CONCAT Codes'!C$6,B18,'CONCAT Codes'!$D$6,C18,'CONCAT Codes'!$E$6,F18,'CONCAT Codes'!$F$6,G18,'CONCAT Codes'!$G$6,'Tours Added'!E18)</f>
        <v xml:space="preserve">&lt;strong&gt; Location:&lt;/strong&gt; , &lt;br /&gt;
&lt;strong&gt;Agency:&lt;/strong&gt; &lt;strong&gt; Activity:&lt;/strong&gt; &lt;br /&gt;
&lt;strong&gt;Service:&lt;/strong&gt; &lt;strong&gt; Desired Grade:&lt;/strong&gt; &lt;br /&gt;
&lt;br /&gt;
&lt;strong&gt;Tour Description:&lt;/strong&gt; </v>
      </c>
      <c r="R18" s="25" t="e">
        <f>_xlfn.CONCAT('CONCAT Codes'!$A$10,VLOOKUP(L18,'CONCAT Codes'!$A$14:$G$26,5,FALSE),'CONCAT Codes'!$B$10,'Tours Added'!A18," ",C18," ",D18," ",'CONCAT Codes'!$C$10,VLOOKUP(L18,'CONCAT Codes'!$A$14:$G$253,7,FALSE),'CONCAT Codes'!$D$10,VLOOKUP(L18,'CONCAT Codes'!$A$14:$G$26,6,FALSE))</f>
        <v>#N/A</v>
      </c>
    </row>
    <row r="19" spans="1:18" ht="165.65" customHeight="1">
      <c r="A19" s="1"/>
      <c r="B19" s="23"/>
      <c r="C19" s="23"/>
      <c r="D19" s="78"/>
      <c r="E19" s="24"/>
      <c r="F19" s="23"/>
      <c r="G19" s="23"/>
      <c r="H19" s="23"/>
      <c r="I19" s="3"/>
      <c r="J19" s="24"/>
      <c r="K19" s="62"/>
      <c r="L19" s="24"/>
      <c r="N19" s="26" t="str">
        <f>CONCATENATE('CONCAT Codes'!$A$2," ",D19," ",A19," ",'CONCAT Codes'!$B$2," ",F19,": ",G19,'CONCAT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9" s="26" t="str">
        <f>CONCATENATE('CONCAT Codes'!$A$6,'CONCAT Codes'!$B$6,'Tours Added'!H19,", ",'Tours Added'!I19,'CONCAT Codes'!C$6,B19,'CONCAT Codes'!$D$6,C19,'CONCAT Codes'!$E$6,F19,'CONCAT Codes'!$F$6,G19,'CONCAT Codes'!$G$6,'Tours Added'!E19)</f>
        <v xml:space="preserve">&lt;strong&gt; Location:&lt;/strong&gt; , &lt;br /&gt;
&lt;strong&gt;Agency:&lt;/strong&gt; &lt;strong&gt; Activity:&lt;/strong&gt; &lt;br /&gt;
&lt;strong&gt;Service:&lt;/strong&gt; &lt;strong&gt; Desired Grade:&lt;/strong&gt; &lt;br /&gt;
&lt;br /&gt;
&lt;strong&gt;Tour Description:&lt;/strong&gt; </v>
      </c>
      <c r="R19" s="25" t="e">
        <f>_xlfn.CONCAT('CONCAT Codes'!$A$10,VLOOKUP(L19,'CONCAT Codes'!$A$14:$G$26,5,FALSE),'CONCAT Codes'!$B$10,'Tours Added'!A19," ",C19," ",D19," ",'CONCAT Codes'!$C$10,VLOOKUP(L19,'CONCAT Codes'!$A$14:$G$253,7,FALSE),'CONCAT Codes'!$D$10,VLOOKUP(L19,'CONCAT Codes'!$A$14:$G$26,6,FALSE))</f>
        <v>#N/A</v>
      </c>
    </row>
    <row r="20" spans="1:18" ht="165.65" customHeight="1">
      <c r="A20" s="1"/>
      <c r="B20" s="23"/>
      <c r="C20" s="23"/>
      <c r="D20" s="78"/>
      <c r="E20" s="24"/>
      <c r="F20" s="23"/>
      <c r="G20" s="23"/>
      <c r="H20" s="23"/>
      <c r="I20" s="3"/>
      <c r="J20" s="24"/>
      <c r="K20" s="62"/>
      <c r="L20" s="24"/>
      <c r="N20" s="26" t="str">
        <f>CONCATENATE('CONCAT Codes'!$A$2," ",D20," ",A20," ",'CONCAT Codes'!$B$2," ",F20,": ",G20,'CONCAT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0" s="26" t="str">
        <f>CONCATENATE('CONCAT Codes'!$A$6,'CONCAT Codes'!$B$6,'Tours Added'!H20,", ",'Tours Added'!I20,'CONCAT Codes'!C$6,B20,'CONCAT Codes'!$D$6,C20,'CONCAT Codes'!$E$6,F20,'CONCAT Codes'!$F$6,G20,'CONCAT Codes'!$G$6,'Tours Added'!E20)</f>
        <v xml:space="preserve">&lt;strong&gt; Location:&lt;/strong&gt; , &lt;br /&gt;
&lt;strong&gt;Agency:&lt;/strong&gt; &lt;strong&gt; Activity:&lt;/strong&gt; &lt;br /&gt;
&lt;strong&gt;Service:&lt;/strong&gt; &lt;strong&gt; Desired Grade:&lt;/strong&gt; &lt;br /&gt;
&lt;br /&gt;
&lt;strong&gt;Tour Description:&lt;/strong&gt; </v>
      </c>
      <c r="R20" s="25" t="e">
        <f>_xlfn.CONCAT('CONCAT Codes'!$A$10,VLOOKUP(L20,'CONCAT Codes'!$A$14:$G$26,5,FALSE),'CONCAT Codes'!$B$10,'Tours Added'!A20," ",C20," ",D20," ",'CONCAT Codes'!$C$10,VLOOKUP(L20,'CONCAT Codes'!$A$14:$G$253,7,FALSE),'CONCAT Codes'!$D$10,VLOOKUP(L20,'CONCAT Codes'!$A$14:$G$26,6,FALSE))</f>
        <v>#N/A</v>
      </c>
    </row>
    <row r="21" spans="1:18" ht="165.65" customHeight="1">
      <c r="A21" s="1"/>
      <c r="B21" s="23"/>
      <c r="C21" s="23"/>
      <c r="D21" s="78"/>
      <c r="E21" s="24"/>
      <c r="F21" s="23"/>
      <c r="G21" s="23"/>
      <c r="H21" s="23"/>
      <c r="I21" s="3"/>
      <c r="J21" s="24"/>
      <c r="K21" s="62"/>
      <c r="L21" s="24"/>
      <c r="N21" s="26" t="str">
        <f>CONCATENATE('CONCAT Codes'!$A$2," ",D21," ",A21," ",'CONCAT Codes'!$B$2," ",F21,": ",G21,'CONCAT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1" s="26" t="str">
        <f>CONCATENATE('CONCAT Codes'!$A$6,'CONCAT Codes'!$B$6,'Tours Added'!H21,", ",'Tours Added'!I21,'CONCAT Codes'!C$6,B21,'CONCAT Codes'!$D$6,C21,'CONCAT Codes'!$E$6,F21,'CONCAT Codes'!$F$6,G21,'CONCAT Codes'!$G$6,'Tours Added'!E21)</f>
        <v xml:space="preserve">&lt;strong&gt; Location:&lt;/strong&gt; , &lt;br /&gt;
&lt;strong&gt;Agency:&lt;/strong&gt; &lt;strong&gt; Activity:&lt;/strong&gt; &lt;br /&gt;
&lt;strong&gt;Service:&lt;/strong&gt; &lt;strong&gt; Desired Grade:&lt;/strong&gt; &lt;br /&gt;
&lt;br /&gt;
&lt;strong&gt;Tour Description:&lt;/strong&gt; </v>
      </c>
      <c r="R21" s="25" t="e">
        <f>_xlfn.CONCAT('CONCAT Codes'!$A$10,VLOOKUP(L21,'CONCAT Codes'!$A$14:$G$26,5,FALSE),'CONCAT Codes'!$B$10,'Tours Added'!A21," ",C21," ",D21," ",'CONCAT Codes'!$C$10,VLOOKUP(L21,'CONCAT Codes'!$A$14:$G$253,7,FALSE),'CONCAT Codes'!$D$10,VLOOKUP(L21,'CONCAT Codes'!$A$14:$G$26,6,FALSE))</f>
        <v>#N/A</v>
      </c>
    </row>
    <row r="22" spans="1:18" ht="165.65" customHeight="1">
      <c r="A22" s="1"/>
      <c r="B22" s="23"/>
      <c r="C22" s="23"/>
      <c r="D22" s="78"/>
      <c r="E22" s="24"/>
      <c r="F22" s="23"/>
      <c r="G22" s="23"/>
      <c r="H22" s="23"/>
      <c r="I22" s="3"/>
      <c r="J22" s="48"/>
      <c r="L22" s="24"/>
      <c r="N22" s="26" t="str">
        <f>CONCATENATE('CONCAT Codes'!$A$2," ",D22," ",A22," ",'CONCAT Codes'!$B$2," ",F22,": ",G22,'CONCAT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2" s="26" t="str">
        <f>CONCATENATE('CONCAT Codes'!$A$6,'CONCAT Codes'!$B$6,'Tours Added'!H22,", ",'Tours Added'!I22,'CONCAT Codes'!C$6,B22,'CONCAT Codes'!$D$6,C22,'CONCAT Codes'!$E$6,F22,'CONCAT Codes'!$F$6,G22,'CONCAT Codes'!$G$6,'Tours Added'!E22)</f>
        <v xml:space="preserve">&lt;strong&gt; Location:&lt;/strong&gt; , &lt;br /&gt;
&lt;strong&gt;Agency:&lt;/strong&gt; &lt;strong&gt; Activity:&lt;/strong&gt; &lt;br /&gt;
&lt;strong&gt;Service:&lt;/strong&gt; &lt;strong&gt; Desired Grade:&lt;/strong&gt; &lt;br /&gt;
&lt;br /&gt;
&lt;strong&gt;Tour Description:&lt;/strong&gt; </v>
      </c>
      <c r="R22" s="25" t="e">
        <f>_xlfn.CONCAT('CONCAT Codes'!$A$10,VLOOKUP(L22,'CONCAT Codes'!$A$14:$G$26,5,FALSE),'CONCAT Codes'!$B$10,'Tours Added'!A22," ",C22," ",D22," ",'CONCAT Codes'!$C$10,VLOOKUP(L22,'CONCAT Codes'!$A$14:$G$253,7,FALSE),'CONCAT Codes'!$D$10,VLOOKUP(L22,'CONCAT Codes'!$A$14:$G$26,6,FALSE))</f>
        <v>#N/A</v>
      </c>
    </row>
    <row r="23" spans="1:18" ht="165.65" customHeight="1">
      <c r="A23" s="1"/>
      <c r="B23" s="23"/>
      <c r="C23" s="23"/>
      <c r="D23" s="78"/>
      <c r="E23" s="24"/>
      <c r="F23" s="23"/>
      <c r="G23" s="23"/>
      <c r="H23" s="23"/>
      <c r="I23" s="3"/>
      <c r="J23" s="48"/>
      <c r="L23" s="24"/>
      <c r="N23" s="26" t="str">
        <f>CONCATENATE('CONCAT Codes'!$A$2," ",D23," ",A23," ",'CONCAT Codes'!$B$2," ",F23,": ",G23,'CONCAT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3" s="26" t="str">
        <f>CONCATENATE('CONCAT Codes'!$A$6,'CONCAT Codes'!$B$6,'Tours Added'!H23,", ",'Tours Added'!I23,'CONCAT Codes'!C$6,B23,'CONCAT Codes'!$D$6,C23,'CONCAT Codes'!$E$6,F23,'CONCAT Codes'!$F$6,G23,'CONCAT Codes'!$G$6,'Tours Added'!E23)</f>
        <v xml:space="preserve">&lt;strong&gt; Location:&lt;/strong&gt; , &lt;br /&gt;
&lt;strong&gt;Agency:&lt;/strong&gt; &lt;strong&gt; Activity:&lt;/strong&gt; &lt;br /&gt;
&lt;strong&gt;Service:&lt;/strong&gt; &lt;strong&gt; Desired Grade:&lt;/strong&gt; &lt;br /&gt;
&lt;br /&gt;
&lt;strong&gt;Tour Description:&lt;/strong&gt; </v>
      </c>
      <c r="R23" s="25" t="e">
        <f>_xlfn.CONCAT('CONCAT Codes'!$A$10,VLOOKUP(L23,'CONCAT Codes'!$A$14:$G$26,5,FALSE),'CONCAT Codes'!$B$10,'Tours Added'!A23," ",C23," ",D23," ",'CONCAT Codes'!$C$10,VLOOKUP(L23,'CONCAT Codes'!$A$14:$G$253,7,FALSE),'CONCAT Codes'!$D$10,VLOOKUP(L23,'CONCAT Codes'!$A$14:$G$26,6,FALSE))</f>
        <v>#N/A</v>
      </c>
    </row>
    <row r="24" spans="1:18" ht="165.65" customHeight="1">
      <c r="A24" s="1"/>
      <c r="B24" s="23"/>
      <c r="C24" s="23"/>
      <c r="D24" s="78"/>
      <c r="E24" s="24"/>
      <c r="F24" s="23"/>
      <c r="G24" s="23"/>
      <c r="H24" s="23"/>
      <c r="I24" s="3"/>
      <c r="J24" s="48"/>
      <c r="L24" s="24"/>
      <c r="N24" s="26" t="str">
        <f>CONCATENATE('CONCAT Codes'!$A$2," ",D24," ",A24," ",'CONCAT Codes'!$B$2," ",F24,": ",G24,'CONCAT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4" s="26" t="str">
        <f>CONCATENATE('CONCAT Codes'!$A$6,'CONCAT Codes'!$B$6,'Tours Added'!H24,", ",'Tours Added'!I24,'CONCAT Codes'!C$6,B24,'CONCAT Codes'!$D$6,C24,'CONCAT Codes'!$E$6,F24,'CONCAT Codes'!$F$6,G24,'CONCAT Codes'!$G$6,'Tours Added'!E24)</f>
        <v xml:space="preserve">&lt;strong&gt; Location:&lt;/strong&gt; , &lt;br /&gt;
&lt;strong&gt;Agency:&lt;/strong&gt; &lt;strong&gt; Activity:&lt;/strong&gt; &lt;br /&gt;
&lt;strong&gt;Service:&lt;/strong&gt; &lt;strong&gt; Desired Grade:&lt;/strong&gt; &lt;br /&gt;
&lt;br /&gt;
&lt;strong&gt;Tour Description:&lt;/strong&gt; </v>
      </c>
      <c r="R24" s="25" t="e">
        <f>_xlfn.CONCAT('CONCAT Codes'!$A$10,VLOOKUP(L24,'CONCAT Codes'!$A$14:$G$26,5,FALSE),'CONCAT Codes'!$B$10,'Tours Added'!A24," ",C24," ",D24," ",'CONCAT Codes'!$C$10,VLOOKUP(L24,'CONCAT Codes'!$A$14:$G$253,7,FALSE),'CONCAT Codes'!$D$10,VLOOKUP(L24,'CONCAT Codes'!$A$14:$G$26,6,FALSE))</f>
        <v>#N/A</v>
      </c>
    </row>
    <row r="25" spans="1:18" ht="165.65" customHeight="1">
      <c r="A25" s="1"/>
      <c r="B25" s="23"/>
      <c r="C25" s="23"/>
      <c r="D25" s="78"/>
      <c r="E25" s="24"/>
      <c r="F25" s="23"/>
      <c r="G25" s="23"/>
      <c r="H25" s="23"/>
      <c r="I25" s="3"/>
      <c r="J25" s="48"/>
      <c r="L25" s="24"/>
      <c r="N25" s="26" t="str">
        <f>CONCATENATE('CONCAT Codes'!$A$2," ",D25," ",A25," ",'CONCAT Codes'!$B$2," ",F25,": ",G25,'CONCAT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5" s="26" t="str">
        <f>CONCATENATE('CONCAT Codes'!$A$6,'CONCAT Codes'!$B$6,'Tours Added'!H25,", ",'Tours Added'!I25,'CONCAT Codes'!C$6,B25,'CONCAT Codes'!$D$6,C25,'CONCAT Codes'!$E$6,F25,'CONCAT Codes'!$F$6,G25,'CONCAT Codes'!$G$6,'Tours Added'!E25)</f>
        <v xml:space="preserve">&lt;strong&gt; Location:&lt;/strong&gt; , &lt;br /&gt;
&lt;strong&gt;Agency:&lt;/strong&gt; &lt;strong&gt; Activity:&lt;/strong&gt; &lt;br /&gt;
&lt;strong&gt;Service:&lt;/strong&gt; &lt;strong&gt; Desired Grade:&lt;/strong&gt; &lt;br /&gt;
&lt;br /&gt;
&lt;strong&gt;Tour Description:&lt;/strong&gt; </v>
      </c>
      <c r="R25" s="25" t="e">
        <f>_xlfn.CONCAT('CONCAT Codes'!$A$10,VLOOKUP(L25,'CONCAT Codes'!$A$14:$G$26,5,FALSE),'CONCAT Codes'!$B$10,'Tours Added'!A25," ",C25," ",D25," ",'CONCAT Codes'!$C$10,VLOOKUP(L25,'CONCAT Codes'!$A$14:$G$253,7,FALSE),'CONCAT Codes'!$D$10,VLOOKUP(L25,'CONCAT Codes'!$A$14:$G$26,6,FALSE))</f>
        <v>#N/A</v>
      </c>
    </row>
  </sheetData>
  <autoFilter ref="A1:L1" xr:uid="{CB3F2454-9102-438E-A09A-FDCB05825C50}">
    <sortState xmlns:xlrd2="http://schemas.microsoft.com/office/spreadsheetml/2017/richdata2" ref="A2:L10">
      <sortCondition ref="A1"/>
    </sortState>
  </autoFilter>
  <conditionalFormatting sqref="A1">
    <cfRule type="duplicateValues" dxfId="10" priority="235"/>
  </conditionalFormatting>
  <conditionalFormatting sqref="A2:A10">
    <cfRule type="duplicateValues" dxfId="9" priority="1"/>
  </conditionalFormatting>
  <conditionalFormatting sqref="A11:A21">
    <cfRule type="duplicateValues" dxfId="8" priority="47"/>
  </conditionalFormatting>
  <conditionalFormatting sqref="A22:A25">
    <cfRule type="duplicateValues" dxfId="7" priority="141"/>
  </conditionalFormatting>
  <conditionalFormatting sqref="A26:A1048576 A1">
    <cfRule type="duplicateValues" dxfId="6" priority="281"/>
  </conditionalFormatting>
  <conditionalFormatting sqref="K2:K21">
    <cfRule type="containsText" dxfId="5" priority="2" operator="containsText" text="Click HERE to apply">
      <formula>NOT(ISERROR(SEARCH("Click HERE to apply",K2)))</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033A-0FFD-4BE0-B2BF-CE9E4922D697}">
  <dimension ref="A1:L34"/>
  <sheetViews>
    <sheetView topLeftCell="A3" workbookViewId="0">
      <selection activeCell="F25" sqref="F25"/>
    </sheetView>
  </sheetViews>
  <sheetFormatPr defaultRowHeight="14.5"/>
  <cols>
    <col min="1" max="1" width="37.1796875" customWidth="1"/>
    <col min="2" max="2" width="28.81640625" customWidth="1"/>
    <col min="3" max="3" width="21.1796875" customWidth="1"/>
    <col min="4" max="4" width="34.81640625" bestFit="1" customWidth="1"/>
    <col min="5" max="5" width="27.81640625" customWidth="1"/>
    <col min="6" max="6" width="40.81640625" bestFit="1" customWidth="1"/>
    <col min="7" max="7" width="37.54296875" customWidth="1"/>
    <col min="8" max="8" width="29" customWidth="1"/>
    <col min="9" max="10" width="26.1796875" customWidth="1"/>
    <col min="11" max="11" width="60.1796875" customWidth="1"/>
    <col min="12" max="16" width="26.1796875" customWidth="1"/>
  </cols>
  <sheetData>
    <row r="1" spans="1:12" s="30" customFormat="1">
      <c r="A1" s="87" t="s">
        <v>68</v>
      </c>
      <c r="B1" s="87"/>
      <c r="C1" s="87"/>
    </row>
    <row r="2" spans="1:12" s="34" customFormat="1" ht="145">
      <c r="A2" s="33" t="s">
        <v>67</v>
      </c>
      <c r="B2" s="33" t="s">
        <v>66</v>
      </c>
      <c r="C2" s="33" t="s">
        <v>65</v>
      </c>
    </row>
    <row r="5" spans="1:12" s="29" customFormat="1">
      <c r="A5" s="28" t="s">
        <v>70</v>
      </c>
    </row>
    <row r="6" spans="1:12" s="39" customFormat="1" ht="70">
      <c r="A6" s="35"/>
      <c r="B6" s="35" t="s">
        <v>140</v>
      </c>
      <c r="C6" s="36" t="s">
        <v>72</v>
      </c>
      <c r="D6" s="35" t="s">
        <v>71</v>
      </c>
      <c r="E6" s="36" t="s">
        <v>73</v>
      </c>
      <c r="F6" s="35" t="s">
        <v>74</v>
      </c>
      <c r="G6" s="36" t="s">
        <v>75</v>
      </c>
      <c r="H6" s="36" t="s">
        <v>76</v>
      </c>
      <c r="I6" s="36" t="s">
        <v>77</v>
      </c>
      <c r="J6" s="35" t="s">
        <v>79</v>
      </c>
      <c r="K6" s="37" t="s">
        <v>80</v>
      </c>
      <c r="L6" s="38" t="s">
        <v>81</v>
      </c>
    </row>
    <row r="7" spans="1:12" s="27" customFormat="1">
      <c r="A7" s="44"/>
      <c r="B7" s="44"/>
      <c r="C7" s="45"/>
      <c r="D7" s="44"/>
      <c r="E7" s="45"/>
      <c r="F7" s="44"/>
      <c r="G7" s="45"/>
      <c r="H7" s="45"/>
      <c r="I7" s="45"/>
      <c r="J7" s="44"/>
      <c r="K7" s="46"/>
      <c r="L7" s="47"/>
    </row>
    <row r="8" spans="1:12" s="27" customFormat="1">
      <c r="A8" s="44"/>
      <c r="B8" s="44"/>
      <c r="C8" s="45"/>
      <c r="D8" s="44"/>
      <c r="E8" s="45"/>
      <c r="F8" s="44"/>
      <c r="G8" s="45"/>
      <c r="H8" s="45"/>
      <c r="I8" s="45"/>
      <c r="J8" s="44"/>
      <c r="K8" s="46"/>
      <c r="L8" s="47"/>
    </row>
    <row r="9" spans="1:12" s="29" customFormat="1">
      <c r="A9" s="28" t="s">
        <v>128</v>
      </c>
    </row>
    <row r="10" spans="1:12" ht="101.5">
      <c r="A10" t="s">
        <v>145</v>
      </c>
      <c r="B10" t="s">
        <v>79</v>
      </c>
      <c r="C10" s="40" t="s">
        <v>80</v>
      </c>
      <c r="D10" t="s">
        <v>81</v>
      </c>
    </row>
    <row r="12" spans="1:12" s="29" customFormat="1">
      <c r="A12" s="28" t="s">
        <v>78</v>
      </c>
    </row>
    <row r="13" spans="1:12" s="42" customFormat="1">
      <c r="A13" s="43" t="s">
        <v>131</v>
      </c>
      <c r="B13" s="41" t="s">
        <v>90</v>
      </c>
      <c r="C13" s="41" t="s">
        <v>91</v>
      </c>
      <c r="D13" s="41" t="s">
        <v>92</v>
      </c>
      <c r="E13" s="41" t="s">
        <v>126</v>
      </c>
      <c r="F13" s="41" t="s">
        <v>127</v>
      </c>
      <c r="G13" s="43" t="s">
        <v>139</v>
      </c>
    </row>
    <row r="14" spans="1:12">
      <c r="A14" t="s">
        <v>46</v>
      </c>
      <c r="B14" t="s">
        <v>93</v>
      </c>
      <c r="C14" t="s">
        <v>94</v>
      </c>
      <c r="D14" t="s">
        <v>95</v>
      </c>
      <c r="E14" t="s">
        <v>96</v>
      </c>
      <c r="F14" t="s">
        <v>85</v>
      </c>
      <c r="G14" s="40" t="s">
        <v>133</v>
      </c>
      <c r="H14" s="42"/>
    </row>
    <row r="15" spans="1:12">
      <c r="A15" t="s">
        <v>64</v>
      </c>
      <c r="B15" t="s">
        <v>97</v>
      </c>
      <c r="C15" t="s">
        <v>98</v>
      </c>
      <c r="D15" t="s">
        <v>99</v>
      </c>
      <c r="E15" t="s">
        <v>100</v>
      </c>
      <c r="F15" t="s">
        <v>83</v>
      </c>
      <c r="G15" s="40" t="s">
        <v>134</v>
      </c>
    </row>
    <row r="16" spans="1:12">
      <c r="A16" t="s">
        <v>45</v>
      </c>
      <c r="B16" t="s">
        <v>101</v>
      </c>
      <c r="C16" t="s">
        <v>102</v>
      </c>
      <c r="D16" t="s">
        <v>103</v>
      </c>
      <c r="E16" t="s">
        <v>104</v>
      </c>
      <c r="F16" t="s">
        <v>88</v>
      </c>
      <c r="G16" s="40" t="s">
        <v>135</v>
      </c>
    </row>
    <row r="17" spans="1:7">
      <c r="A17" t="s">
        <v>49</v>
      </c>
      <c r="B17" t="s">
        <v>105</v>
      </c>
      <c r="C17" t="s">
        <v>106</v>
      </c>
      <c r="D17" t="s">
        <v>107</v>
      </c>
      <c r="E17" t="s">
        <v>244</v>
      </c>
      <c r="F17" t="s">
        <v>87</v>
      </c>
      <c r="G17" t="s">
        <v>129</v>
      </c>
    </row>
    <row r="18" spans="1:7">
      <c r="A18" t="s">
        <v>48</v>
      </c>
      <c r="B18" t="s">
        <v>105</v>
      </c>
      <c r="C18" t="s">
        <v>108</v>
      </c>
      <c r="D18" t="s">
        <v>109</v>
      </c>
      <c r="E18" t="s">
        <v>110</v>
      </c>
      <c r="F18" t="s">
        <v>84</v>
      </c>
      <c r="G18" s="40" t="s">
        <v>136</v>
      </c>
    </row>
    <row r="19" spans="1:7">
      <c r="A19" t="s">
        <v>132</v>
      </c>
      <c r="B19" t="s">
        <v>111</v>
      </c>
      <c r="C19" t="s">
        <v>112</v>
      </c>
      <c r="D19" t="s">
        <v>113</v>
      </c>
      <c r="E19" t="s">
        <v>114</v>
      </c>
      <c r="F19" t="s">
        <v>115</v>
      </c>
      <c r="G19" s="40" t="s">
        <v>137</v>
      </c>
    </row>
    <row r="20" spans="1:7">
      <c r="A20" t="s">
        <v>63</v>
      </c>
      <c r="B20" t="s">
        <v>101</v>
      </c>
      <c r="C20" t="s">
        <v>116</v>
      </c>
      <c r="D20" t="s">
        <v>117</v>
      </c>
      <c r="E20" t="s">
        <v>118</v>
      </c>
      <c r="F20" t="s">
        <v>89</v>
      </c>
      <c r="G20" t="s">
        <v>130</v>
      </c>
    </row>
    <row r="21" spans="1:7">
      <c r="A21" t="s">
        <v>47</v>
      </c>
      <c r="B21" t="s">
        <v>105</v>
      </c>
      <c r="C21" t="s">
        <v>119</v>
      </c>
      <c r="D21" t="s">
        <v>120</v>
      </c>
      <c r="E21" t="s">
        <v>121</v>
      </c>
      <c r="F21" t="s">
        <v>86</v>
      </c>
      <c r="G21" s="40" t="s">
        <v>138</v>
      </c>
    </row>
    <row r="22" spans="1:7">
      <c r="A22" t="s">
        <v>44</v>
      </c>
      <c r="B22" t="s">
        <v>97</v>
      </c>
      <c r="C22" t="s">
        <v>122</v>
      </c>
      <c r="D22" t="s">
        <v>123</v>
      </c>
      <c r="E22" t="s">
        <v>124</v>
      </c>
      <c r="F22" t="s">
        <v>125</v>
      </c>
      <c r="G22" s="40" t="s">
        <v>180</v>
      </c>
    </row>
    <row r="23" spans="1:7">
      <c r="A23" t="s">
        <v>162</v>
      </c>
      <c r="B23" t="s">
        <v>163</v>
      </c>
      <c r="C23" t="s">
        <v>164</v>
      </c>
      <c r="D23" t="s">
        <v>165</v>
      </c>
      <c r="E23" t="s">
        <v>166</v>
      </c>
      <c r="F23" t="s">
        <v>168</v>
      </c>
      <c r="G23" s="40" t="s">
        <v>167</v>
      </c>
    </row>
    <row r="24" spans="1:7">
      <c r="A24" t="s">
        <v>187</v>
      </c>
      <c r="B24" t="s">
        <v>105</v>
      </c>
      <c r="C24" t="s">
        <v>189</v>
      </c>
      <c r="D24" t="s">
        <v>190</v>
      </c>
      <c r="E24" t="s">
        <v>191</v>
      </c>
      <c r="F24" t="s">
        <v>247</v>
      </c>
      <c r="G24" s="40" t="s">
        <v>192</v>
      </c>
    </row>
    <row r="25" spans="1:7">
      <c r="A25" s="26" t="s">
        <v>188</v>
      </c>
      <c r="B25" t="s">
        <v>193</v>
      </c>
      <c r="C25" t="s">
        <v>194</v>
      </c>
      <c r="D25" t="s">
        <v>195</v>
      </c>
      <c r="E25" t="s">
        <v>196</v>
      </c>
      <c r="F25" t="s">
        <v>197</v>
      </c>
      <c r="G25" s="40" t="s">
        <v>198</v>
      </c>
    </row>
    <row r="26" spans="1:7">
      <c r="A26" t="s">
        <v>228</v>
      </c>
      <c r="B26" t="s">
        <v>207</v>
      </c>
      <c r="C26" t="s">
        <v>208</v>
      </c>
      <c r="D26" t="s">
        <v>209</v>
      </c>
      <c r="E26" t="s">
        <v>211</v>
      </c>
      <c r="F26" t="s">
        <v>229</v>
      </c>
      <c r="G26" s="40" t="s">
        <v>210</v>
      </c>
    </row>
    <row r="32" spans="1:7">
      <c r="A32" t="s">
        <v>199</v>
      </c>
    </row>
    <row r="34" spans="1:1">
      <c r="A34" t="s">
        <v>202</v>
      </c>
    </row>
  </sheetData>
  <mergeCells count="1">
    <mergeCell ref="A1:C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CF029-A45F-4B09-BEA1-AAAF1A79F49F}">
  <dimension ref="A1:M13"/>
  <sheetViews>
    <sheetView zoomScale="70" zoomScaleNormal="70" workbookViewId="0">
      <selection activeCell="E24" sqref="E24"/>
    </sheetView>
  </sheetViews>
  <sheetFormatPr defaultRowHeight="14.5"/>
  <cols>
    <col min="1" max="1" width="14.1796875" customWidth="1"/>
    <col min="2" max="2" width="31" customWidth="1"/>
    <col min="3" max="3" width="23.81640625" customWidth="1"/>
    <col min="4" max="4" width="33.1796875" customWidth="1"/>
    <col min="5" max="5" width="113.81640625" customWidth="1"/>
    <col min="6" max="6" width="13.54296875" customWidth="1"/>
    <col min="7" max="7" width="15" customWidth="1"/>
    <col min="8" max="8" width="16.81640625" customWidth="1"/>
    <col min="9" max="9" width="14.54296875" customWidth="1"/>
    <col min="10" max="10" width="12.81640625" bestFit="1" customWidth="1"/>
    <col min="11" max="11" width="17.1796875" customWidth="1"/>
    <col min="12" max="12" width="21" customWidth="1"/>
    <col min="13" max="13" width="43.81640625" style="50" bestFit="1" customWidth="1"/>
  </cols>
  <sheetData>
    <row r="1" spans="1:13" ht="29.5" customHeight="1">
      <c r="A1" s="17" t="s">
        <v>21</v>
      </c>
      <c r="B1" s="21" t="s">
        <v>22</v>
      </c>
      <c r="C1" s="21" t="s">
        <v>23</v>
      </c>
      <c r="D1" s="18" t="s">
        <v>24</v>
      </c>
      <c r="E1" s="17" t="s">
        <v>20</v>
      </c>
      <c r="F1" s="21" t="s">
        <v>17</v>
      </c>
      <c r="G1" s="21" t="s">
        <v>18</v>
      </c>
      <c r="H1" s="21" t="s">
        <v>19</v>
      </c>
      <c r="I1" s="17" t="s">
        <v>40</v>
      </c>
      <c r="J1" s="21" t="s">
        <v>41</v>
      </c>
      <c r="K1" s="19" t="s">
        <v>26</v>
      </c>
      <c r="L1" s="49" t="s">
        <v>43</v>
      </c>
      <c r="M1" s="17" t="s">
        <v>173</v>
      </c>
    </row>
    <row r="2" spans="1:13" s="94" customFormat="1">
      <c r="A2" s="88"/>
      <c r="B2" s="89"/>
      <c r="C2" s="89"/>
      <c r="D2" s="90"/>
      <c r="E2" s="91"/>
      <c r="F2" s="89"/>
      <c r="G2" s="89"/>
      <c r="H2" s="89"/>
      <c r="I2" s="92"/>
      <c r="J2" s="91"/>
      <c r="K2" s="93"/>
      <c r="L2" s="91"/>
      <c r="M2" s="91"/>
    </row>
    <row r="3" spans="1:13">
      <c r="A3" s="63"/>
      <c r="B3" s="64"/>
      <c r="C3" s="64"/>
      <c r="D3" s="65"/>
      <c r="E3" s="66"/>
      <c r="F3" s="64"/>
      <c r="G3" s="64"/>
      <c r="H3" s="64"/>
      <c r="I3" s="67"/>
      <c r="J3" s="24"/>
      <c r="K3" s="62"/>
      <c r="L3" s="24"/>
      <c r="M3" s="68"/>
    </row>
    <row r="4" spans="1:13">
      <c r="A4" s="1"/>
      <c r="B4" s="23"/>
      <c r="C4" s="23"/>
      <c r="D4" s="15"/>
      <c r="E4" s="24"/>
      <c r="F4" s="23"/>
      <c r="G4" s="23"/>
      <c r="H4" s="23"/>
      <c r="I4" s="3"/>
      <c r="J4" s="24"/>
      <c r="K4" s="62"/>
      <c r="L4" s="24"/>
      <c r="M4" s="68"/>
    </row>
    <row r="5" spans="1:13">
      <c r="A5" s="1"/>
      <c r="B5" s="23"/>
      <c r="C5" s="23"/>
      <c r="D5" s="15"/>
      <c r="E5" s="24"/>
      <c r="F5" s="23"/>
      <c r="G5" s="23"/>
      <c r="H5" s="23"/>
      <c r="I5" s="3"/>
      <c r="J5" s="24"/>
      <c r="K5" s="62"/>
      <c r="L5" s="24"/>
      <c r="M5" s="68"/>
    </row>
    <row r="6" spans="1:13">
      <c r="A6" s="1"/>
      <c r="B6" s="23"/>
      <c r="C6" s="23"/>
      <c r="D6" s="15"/>
      <c r="E6" s="24"/>
      <c r="F6" s="23"/>
      <c r="G6" s="23"/>
      <c r="H6" s="23"/>
      <c r="I6" s="3"/>
      <c r="J6" s="24"/>
      <c r="K6" s="62"/>
      <c r="L6" s="24"/>
      <c r="M6" s="68"/>
    </row>
    <row r="7" spans="1:13">
      <c r="A7" s="1"/>
      <c r="B7" s="23"/>
      <c r="C7" s="23"/>
      <c r="D7" s="15"/>
      <c r="E7" s="24"/>
      <c r="F7" s="23"/>
      <c r="G7" s="23"/>
      <c r="H7" s="23"/>
      <c r="I7" s="3"/>
      <c r="J7" s="24"/>
      <c r="K7" s="62"/>
      <c r="L7" s="24"/>
      <c r="M7" s="68"/>
    </row>
    <row r="8" spans="1:13">
      <c r="A8" s="1"/>
      <c r="B8" s="23"/>
      <c r="C8" s="23"/>
      <c r="D8" s="15"/>
      <c r="E8" s="24"/>
      <c r="F8" s="23"/>
      <c r="G8" s="23"/>
      <c r="H8" s="23"/>
      <c r="I8" s="3"/>
      <c r="J8" s="24"/>
      <c r="K8" s="62"/>
      <c r="L8" s="24"/>
      <c r="M8" s="68"/>
    </row>
    <row r="9" spans="1:13">
      <c r="A9" s="68"/>
      <c r="B9" s="24"/>
      <c r="C9" s="24"/>
      <c r="D9" s="68"/>
      <c r="E9" s="24"/>
      <c r="F9" s="24"/>
      <c r="G9" s="24"/>
      <c r="H9" s="24"/>
      <c r="I9" s="3"/>
      <c r="J9" s="24"/>
      <c r="K9" s="62"/>
      <c r="L9" s="24"/>
      <c r="M9" s="68"/>
    </row>
    <row r="10" spans="1:13" s="69" customFormat="1">
      <c r="A10" s="1"/>
      <c r="B10" s="23"/>
      <c r="C10" s="23"/>
      <c r="D10" s="1"/>
      <c r="E10" s="23"/>
      <c r="F10" s="23"/>
      <c r="G10" s="23"/>
      <c r="H10" s="23"/>
      <c r="I10" s="3"/>
      <c r="J10" s="24"/>
      <c r="K10" s="62"/>
      <c r="L10" s="23"/>
      <c r="M10" s="68"/>
    </row>
    <row r="11" spans="1:13" s="69" customFormat="1">
      <c r="A11" s="1"/>
      <c r="B11" s="23"/>
      <c r="C11" s="23"/>
      <c r="D11" s="1"/>
      <c r="E11" s="23"/>
      <c r="F11" s="23"/>
      <c r="G11" s="23"/>
      <c r="H11" s="23"/>
      <c r="I11" s="3"/>
      <c r="J11" s="24"/>
      <c r="K11" s="62"/>
      <c r="L11" s="23"/>
      <c r="M11" s="68"/>
    </row>
    <row r="12" spans="1:13" s="69" customFormat="1">
      <c r="A12" s="23"/>
      <c r="B12" s="23"/>
      <c r="C12" s="23"/>
      <c r="D12" s="23"/>
      <c r="E12" s="23"/>
      <c r="F12" s="23"/>
      <c r="G12" s="23"/>
      <c r="H12" s="23"/>
      <c r="I12" s="23"/>
      <c r="J12" s="23"/>
      <c r="K12" s="62"/>
      <c r="L12" s="23"/>
      <c r="M12" s="68"/>
    </row>
    <row r="13" spans="1:13" s="69" customFormat="1">
      <c r="A13" s="23"/>
      <c r="B13" s="23"/>
      <c r="C13" s="23"/>
      <c r="D13" s="23"/>
      <c r="E13" s="23"/>
      <c r="F13" s="23"/>
      <c r="G13" s="23"/>
      <c r="H13" s="23"/>
      <c r="I13" s="23"/>
      <c r="J13" s="23"/>
      <c r="K13" s="62"/>
      <c r="L13" s="23"/>
      <c r="M13" s="68"/>
    </row>
  </sheetData>
  <autoFilter ref="A1:M2" xr:uid="{D60CF029-A45F-4B09-BEA1-AAAF1A79F49F}">
    <sortState xmlns:xlrd2="http://schemas.microsoft.com/office/spreadsheetml/2017/richdata2" ref="A2:M35">
      <sortCondition ref="C1"/>
    </sortState>
  </autoFilter>
  <conditionalFormatting sqref="A1">
    <cfRule type="duplicateValues" dxfId="4" priority="65"/>
  </conditionalFormatting>
  <conditionalFormatting sqref="A2">
    <cfRule type="duplicateValues" dxfId="3" priority="1"/>
  </conditionalFormatting>
  <conditionalFormatting sqref="A3:A9">
    <cfRule type="duplicateValues" dxfId="2" priority="31"/>
  </conditionalFormatting>
  <conditionalFormatting sqref="A3:A1048576 A1">
    <cfRule type="duplicateValues" dxfId="1" priority="18"/>
  </conditionalFormatting>
  <conditionalFormatting sqref="K2:K13">
    <cfRule type="containsText" dxfId="0" priority="2" operator="containsText" text="Click HERE to apply">
      <formula>NOT(ISERROR(SEARCH("Click HERE to apply",K2)))</formula>
    </cfRule>
  </conditionalFormatting>
  <pageMargins left="0.7" right="0.7" top="0.75" bottom="0.75" header="0.3" footer="0.3"/>
</worksheet>
</file>

<file path=docMetadata/LabelInfo.xml><?xml version="1.0" encoding="utf-8"?>
<clbl:labelList xmlns:clbl="http://schemas.microsoft.com/office/2020/mipLabelMetadata">
  <clbl:label id="{34af72ce-cc13-4953-b9ba-4cca0e04b883}" enabled="1" method="Standard" siteId="{102d0191-eeae-4761-b1cb-1a83e86ef44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ADOS Tours Updated 30July2026</vt:lpstr>
      <vt:lpstr>Tours Closed</vt:lpstr>
      <vt:lpstr>Tours Added</vt:lpstr>
      <vt:lpstr>CONCAT Codes</vt:lpstr>
      <vt:lpstr>Tours to be Updated</vt:lpstr>
      <vt:lpstr>'ADOS Tours Updated 30July2026'!Print_Area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Pickett, Jeffrey C (Craig) SGM USARMY DFAS ZHP (USA)</cp:lastModifiedBy>
  <cp:lastPrinted>2022-06-25T19:10:57Z</cp:lastPrinted>
  <dcterms:created xsi:type="dcterms:W3CDTF">2020-11-03T13:32:22Z</dcterms:created>
  <dcterms:modified xsi:type="dcterms:W3CDTF">2026-07-30T13:09:14Z</dcterms:modified>
</cp:coreProperties>
</file>