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K:\SHARED\PFI\06. REPORTS\01 - Advertised Tours\"/>
    </mc:Choice>
  </mc:AlternateContent>
  <xr:revisionPtr revIDLastSave="0" documentId="13_ncr:1_{5A01212D-BFDB-4DDB-9A45-CAD8D38031B2}" xr6:coauthVersionLast="47" xr6:coauthVersionMax="47" xr10:uidLastSave="{00000000-0000-0000-0000-000000000000}"/>
  <bookViews>
    <workbookView xWindow="-14010" yWindow="-16320" windowWidth="29040" windowHeight="15720" tabRatio="707" activeTab="1" xr2:uid="{00000000-000D-0000-FFFF-FFFF00000000}"/>
  </bookViews>
  <sheets>
    <sheet name="Instructions" sheetId="4" r:id="rId1"/>
    <sheet name="ADOS Tours Updated 16APR2026" sheetId="1" r:id="rId2"/>
    <sheet name="Tours Closed" sheetId="2" r:id="rId3"/>
    <sheet name="Tours Added" sheetId="3" r:id="rId4"/>
    <sheet name="CONCAT Codes" sheetId="5" state="hidden" r:id="rId5"/>
    <sheet name="Tours to be Updated" sheetId="6" r:id="rId6"/>
  </sheets>
  <definedNames>
    <definedName name="_xlnm._FilterDatabase" localSheetId="1" hidden="1">'ADOS Tours Updated 16APR2026'!$A$1:$L$87</definedName>
    <definedName name="_xlnm._FilterDatabase" localSheetId="3" hidden="1">'Tours Added'!$A$1:$L$1</definedName>
    <definedName name="_xlnm._FilterDatabase" localSheetId="2" hidden="1">'Tours Closed'!$A$1:$M$1</definedName>
    <definedName name="_xlnm._FilterDatabase" localSheetId="5" hidden="1">'Tours to be Updated'!$A$1:$M$1</definedName>
    <definedName name="_xlnm.Print_Area" localSheetId="1">'ADOS Tours Updated 16APR2026'!$A$1:$L$1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 i="3" l="1"/>
  <c r="K7" i="3"/>
  <c r="K6" i="3"/>
  <c r="K5" i="3"/>
  <c r="K4" i="3"/>
  <c r="K3" i="3"/>
  <c r="K2" i="3"/>
  <c r="K120" i="1"/>
  <c r="K36" i="1"/>
  <c r="K26" i="1"/>
  <c r="K119" i="1"/>
  <c r="K25" i="1"/>
  <c r="K106" i="1"/>
  <c r="K91" i="1"/>
  <c r="K4" i="2"/>
  <c r="K3" i="2"/>
  <c r="K2" i="2"/>
  <c r="K52" i="1"/>
  <c r="K63" i="1"/>
  <c r="K31" i="1"/>
  <c r="K70" i="1"/>
  <c r="K51" i="1"/>
  <c r="K97" i="1"/>
  <c r="K38" i="1"/>
  <c r="K105" i="1"/>
  <c r="K30" i="1"/>
  <c r="K65" i="1"/>
  <c r="K32" i="1"/>
  <c r="K50" i="1"/>
  <c r="K61" i="1"/>
  <c r="K53" i="1"/>
  <c r="K3" i="1"/>
  <c r="K37" i="1"/>
  <c r="K96" i="1"/>
  <c r="K62" i="1"/>
  <c r="K49" i="1"/>
  <c r="K48" i="1"/>
  <c r="K104" i="1"/>
  <c r="K75" i="1"/>
  <c r="K74" i="1"/>
  <c r="K73" i="1"/>
  <c r="K72" i="1"/>
  <c r="K71" i="1"/>
  <c r="K24" i="1"/>
  <c r="K23" i="1"/>
  <c r="K22" i="1"/>
  <c r="K108" i="1"/>
  <c r="K47" i="1"/>
  <c r="K69" i="1"/>
  <c r="K21" i="1"/>
  <c r="K103" i="1"/>
  <c r="K102" i="1"/>
  <c r="K118" i="1"/>
  <c r="K46" i="1"/>
  <c r="K20" i="1"/>
  <c r="K19" i="1"/>
  <c r="K18" i="1"/>
  <c r="K81" i="1"/>
  <c r="K64" i="1"/>
  <c r="K17" i="1"/>
  <c r="K16" i="1"/>
  <c r="K15" i="1"/>
  <c r="K14" i="1"/>
  <c r="K13" i="1"/>
  <c r="K12" i="1"/>
  <c r="K80" i="1"/>
  <c r="K79" i="1"/>
  <c r="K78" i="1"/>
  <c r="K88" i="1"/>
  <c r="K87" i="1"/>
  <c r="K11" i="1"/>
  <c r="K2" i="1"/>
  <c r="K55" i="1"/>
  <c r="K60" i="1"/>
  <c r="K59" i="1"/>
  <c r="K58" i="1"/>
  <c r="K57" i="1"/>
  <c r="K56" i="1"/>
  <c r="K101" i="1"/>
  <c r="K10" i="1"/>
  <c r="K9" i="1"/>
  <c r="K8" i="1" l="1"/>
  <c r="K35" i="1"/>
  <c r="K117" i="1"/>
  <c r="K116" i="1"/>
  <c r="K115" i="1"/>
  <c r="K114" i="1"/>
  <c r="K113" i="1"/>
  <c r="K112" i="1"/>
  <c r="K111" i="1"/>
  <c r="K110" i="1"/>
  <c r="K95" i="1"/>
  <c r="K45" i="1"/>
  <c r="K98" i="1"/>
  <c r="K44" i="1"/>
  <c r="K43" i="1"/>
  <c r="K42" i="1"/>
  <c r="K41" i="1"/>
  <c r="K40" i="1"/>
  <c r="K29" i="1"/>
  <c r="K76" i="1"/>
  <c r="K67" i="1"/>
  <c r="K77" i="1"/>
  <c r="K39" i="1"/>
  <c r="K68" i="1"/>
  <c r="K66" i="1"/>
  <c r="K28" i="1"/>
  <c r="K94" i="1"/>
  <c r="K93" i="1"/>
  <c r="K92" i="1"/>
  <c r="K86" i="1"/>
  <c r="K7" i="1"/>
  <c r="K107" i="1"/>
  <c r="K33" i="1"/>
  <c r="K109" i="1"/>
  <c r="K4" i="1"/>
  <c r="K5" i="1"/>
  <c r="K6" i="1"/>
  <c r="K27" i="1"/>
  <c r="K34" i="1"/>
  <c r="K82" i="1"/>
  <c r="K83" i="1"/>
  <c r="K89" i="1"/>
  <c r="K90" i="1"/>
  <c r="K100" i="1"/>
  <c r="K99" i="1"/>
  <c r="K84" i="1"/>
  <c r="K85" i="1"/>
  <c r="K54" i="1"/>
  <c r="R2" i="3"/>
  <c r="R3" i="3"/>
  <c r="R4" i="3"/>
  <c r="R5" i="3"/>
  <c r="R6" i="3"/>
  <c r="R7" i="3"/>
  <c r="R8" i="3"/>
  <c r="R9" i="3"/>
  <c r="R10" i="3"/>
  <c r="R11" i="3"/>
  <c r="R12" i="3"/>
  <c r="R13" i="3"/>
  <c r="R14" i="3"/>
  <c r="R15" i="3"/>
  <c r="R16" i="3"/>
  <c r="R17" i="3"/>
  <c r="R18" i="3"/>
  <c r="R19" i="3"/>
  <c r="R20" i="3"/>
  <c r="R21" i="3"/>
  <c r="R22" i="3"/>
  <c r="R23" i="3"/>
  <c r="R24" i="3"/>
  <c r="R25" i="3"/>
  <c r="N2" i="3"/>
  <c r="N3" i="3"/>
  <c r="N4" i="3"/>
  <c r="P25" i="3" l="1"/>
  <c r="N25" i="3"/>
  <c r="P24" i="3"/>
  <c r="N24" i="3"/>
  <c r="P23" i="3"/>
  <c r="N23" i="3"/>
  <c r="P22" i="3"/>
  <c r="N22" i="3"/>
  <c r="P21" i="3"/>
  <c r="N21" i="3"/>
  <c r="P20" i="3"/>
  <c r="N20" i="3"/>
  <c r="P19" i="3"/>
  <c r="N19" i="3"/>
  <c r="P18" i="3"/>
  <c r="N18" i="3"/>
  <c r="P17" i="3"/>
  <c r="N17" i="3"/>
  <c r="P16" i="3"/>
  <c r="N16" i="3"/>
  <c r="P15" i="3"/>
  <c r="N15" i="3"/>
  <c r="P14" i="3"/>
  <c r="N14" i="3"/>
  <c r="P13" i="3"/>
  <c r="N13" i="3"/>
  <c r="P12" i="3"/>
  <c r="N12" i="3"/>
  <c r="P11" i="3"/>
  <c r="N11" i="3"/>
  <c r="P10" i="3"/>
  <c r="P9" i="3"/>
  <c r="P8" i="3"/>
  <c r="P7" i="3"/>
  <c r="P6" i="3"/>
  <c r="P5" i="3"/>
  <c r="P4" i="3"/>
  <c r="P3" i="3"/>
  <c r="P2" i="3"/>
  <c r="N9" i="3"/>
  <c r="N10" i="3"/>
  <c r="N8" i="3"/>
  <c r="N7" i="3"/>
  <c r="N6" i="3"/>
  <c r="N5" i="3"/>
</calcChain>
</file>

<file path=xl/sharedStrings.xml><?xml version="1.0" encoding="utf-8"?>
<sst xmlns="http://schemas.openxmlformats.org/spreadsheetml/2006/main" count="1589" uniqueCount="697">
  <si>
    <t>Defense Logistics Agency</t>
  </si>
  <si>
    <t>Army</t>
  </si>
  <si>
    <t>IN</t>
  </si>
  <si>
    <t>United States</t>
  </si>
  <si>
    <t>Riyadh</t>
  </si>
  <si>
    <t>Saudi Arabia</t>
  </si>
  <si>
    <t>Army Materiel Command</t>
  </si>
  <si>
    <t>CA</t>
  </si>
  <si>
    <t>US Transportation Command</t>
  </si>
  <si>
    <t>Concord</t>
  </si>
  <si>
    <t>Defense Information Systems Agency</t>
  </si>
  <si>
    <t>FL</t>
  </si>
  <si>
    <t>Corpus Christi</t>
  </si>
  <si>
    <t>TX</t>
  </si>
  <si>
    <t>MD</t>
  </si>
  <si>
    <t>VA</t>
  </si>
  <si>
    <t>Air Force</t>
  </si>
  <si>
    <t>Air Force Materiel Command</t>
  </si>
  <si>
    <t>Branch</t>
  </si>
  <si>
    <t>Grade</t>
  </si>
  <si>
    <t>Duty Site</t>
  </si>
  <si>
    <t>Duty Description</t>
  </si>
  <si>
    <t>Tour#</t>
  </si>
  <si>
    <t>Agency</t>
  </si>
  <si>
    <t>Activity</t>
  </si>
  <si>
    <t>Position Title</t>
  </si>
  <si>
    <t>Army or Air Force</t>
  </si>
  <si>
    <t>Apply</t>
  </si>
  <si>
    <t>E5:E6:E7</t>
  </si>
  <si>
    <t>E4:E5:E6</t>
  </si>
  <si>
    <t>OO-ALC - 309 AMARG</t>
  </si>
  <si>
    <t>Davis-Monthan AFB</t>
  </si>
  <si>
    <t>AZ</t>
  </si>
  <si>
    <t>E5:E6</t>
  </si>
  <si>
    <t>PA</t>
  </si>
  <si>
    <t>Fort Belvoir</t>
  </si>
  <si>
    <t>Crane</t>
  </si>
  <si>
    <t>Corps of Engineers</t>
  </si>
  <si>
    <t>AMCOM-Corpus Christi Army Depot</t>
  </si>
  <si>
    <t>O3:O4</t>
  </si>
  <si>
    <t>O4</t>
  </si>
  <si>
    <t>Defense Counterintelligence &amp; Security Agency</t>
  </si>
  <si>
    <t>UT</t>
  </si>
  <si>
    <t>E6:E7</t>
  </si>
  <si>
    <t>E5:E6:E7:W1:W2</t>
  </si>
  <si>
    <t>Duty State</t>
  </si>
  <si>
    <t>Duty Country</t>
  </si>
  <si>
    <t>Instructions</t>
  </si>
  <si>
    <t>Recruiter</t>
  </si>
  <si>
    <t>Tallent, Dennis W.</t>
  </si>
  <si>
    <t>Donahue, Adam S.</t>
  </si>
  <si>
    <t>Brown, Jr, Dan E.</t>
  </si>
  <si>
    <t>Sorg, Joseph H.</t>
  </si>
  <si>
    <t>Melvin, Lee R.</t>
  </si>
  <si>
    <t>Felvus-Webb, Leanne</t>
  </si>
  <si>
    <t>USA Security Assistance Command</t>
  </si>
  <si>
    <t>USASAC-NGB-OPV</t>
  </si>
  <si>
    <t>E8</t>
  </si>
  <si>
    <t>Service Member Overview</t>
  </si>
  <si>
    <t>If you are interested in a tour, you should have a good resume and military biography that highlights your skills and abilities. Just like applying for a job in the civilian world, our DoD customers are looking for the right person with the skills they need to help accomplish their mission. You can be selected based on your civilian skills, so be sure to include those in your resume. Likewise, our positions are not limited by grade or occupational specialty. So if you are an E5 and have the skills the job calls for, but the position says E6-E7, go ahead and apply.</t>
  </si>
  <si>
    <t>How It Works</t>
  </si>
  <si>
    <t>2. Applications are sent to and reviewed by the requesting defense agency.</t>
  </si>
  <si>
    <t>3. The requesting agency selects the most qualified candidate.</t>
  </si>
  <si>
    <t>4. PFI then notifies you of your selection. Once you accept the position, we process the request for your active duty orders.</t>
  </si>
  <si>
    <t>Resources</t>
  </si>
  <si>
    <r>
      <t xml:space="preserve">1. Visit our website at: </t>
    </r>
    <r>
      <rPr>
        <u/>
        <sz val="12"/>
        <color theme="4" tint="-0.249977111117893"/>
        <rFont val="Arial"/>
        <family val="2"/>
      </rPr>
      <t xml:space="preserve">https://www.DFAS.mil/PFI </t>
    </r>
    <r>
      <rPr>
        <sz val="12"/>
        <color rgb="FF444444"/>
        <rFont val="Arial"/>
        <family val="2"/>
      </rPr>
      <t xml:space="preserve">for more information
or send an email with your questions to: </t>
    </r>
    <r>
      <rPr>
        <u/>
        <sz val="12"/>
        <color theme="4" tint="-0.249977111117893"/>
        <rFont val="Arial"/>
        <family val="2"/>
      </rPr>
      <t xml:space="preserve">dfas.indianapolis-in.zh.mbx.pfi@mail.mil </t>
    </r>
  </si>
  <si>
    <t>5. Once orders are cut, you report for duty and get to work!</t>
  </si>
  <si>
    <r>
      <t xml:space="preserve">1. Browse currently available tours and apply to all those for which you are qualified. Send your resume and military biography to PFI for review. Select the yellow 'Click HERE to Apply' link. An email window should pop up. Attached your resume and bio and send. 
NOTE: If the link does not work, send an email to </t>
    </r>
    <r>
      <rPr>
        <u/>
        <sz val="12"/>
        <color theme="4" tint="-0.249977111117893"/>
        <rFont val="Arial"/>
        <family val="2"/>
      </rPr>
      <t>dfas.indianapolis-in.zh.mbx.pfi@mail.mil</t>
    </r>
    <r>
      <rPr>
        <sz val="12"/>
        <color rgb="FF444444"/>
        <rFont val="Arial"/>
        <family val="2"/>
      </rPr>
      <t xml:space="preserve"> with your resume and bio, be sure to list the tour position number you are interested in.</t>
    </r>
  </si>
  <si>
    <t>E3:E4:E5:E6</t>
  </si>
  <si>
    <t>Rudibaugh, Leanna</t>
  </si>
  <si>
    <t>Cousineau, Tania</t>
  </si>
  <si>
    <t>&lt;/span&gt;&lt;/h4&gt;
   &lt;/td&gt;
   &lt;th scope="col"&gt;&amp;nbsp;&lt;/th&gt;
  &lt;/tr&gt;
 &lt;/thead&gt;
&lt;/table&gt;'</t>
  </si>
  <si>
    <t>&lt;/span&gt;&lt;/strong&gt;&lt;/h3&gt;
   &lt;/td&gt;
   &lt;td&gt;
   &lt;h4 style="text-align: right;"&gt;&lt;span style="color:#ffffff;"&gt;</t>
  </si>
  <si>
    <t>&lt;table border="0" cellpadding="1" cellspacing="1" style="background-color:#213b69;border-style:hidden;" width="100%"&gt;
 &lt;thead&gt;
  &lt;tr&gt;
   &lt;th scope="col"&gt;&amp;nbsp;&lt;/th&gt;
   &lt;td&gt;
   &lt;h3 style="text-align: left;"&gt;&lt;strong&gt;&lt;span style="color:#ffffff;"&gt;</t>
  </si>
  <si>
    <t>Blue Header Bar Coding</t>
  </si>
  <si>
    <t>Blue Header Bar Web-Ready Code</t>
  </si>
  <si>
    <t>Next Section Coding</t>
  </si>
  <si>
    <t xml:space="preserve">&lt;strong&gt; Activity:&lt;/strong&gt; </t>
  </si>
  <si>
    <t xml:space="preserve">&lt;br /&gt;
&lt;strong&gt;Agency:&lt;/strong&gt; </t>
  </si>
  <si>
    <t xml:space="preserve">&lt;br /&gt;
&lt;strong&gt;Service:&lt;/strong&gt; </t>
  </si>
  <si>
    <t xml:space="preserve">&lt;strong&gt; Desired Grade:&lt;/strong&gt; </t>
  </si>
  <si>
    <t xml:space="preserve">&lt;br /&gt;
&lt;br /&gt;
&lt;strong&gt;Tour Description:&lt;/strong&gt; </t>
  </si>
  <si>
    <t>&lt;br /&gt;
&lt;br /&gt;
&lt;strong&gt;Qualifications:&lt;/strong&gt;
&lt;ul&gt;</t>
  </si>
  <si>
    <t>&lt;/ul&gt;
&lt;strong&gt;To apply, contact: &lt;a href="mailto:</t>
  </si>
  <si>
    <t>Recruiter Info</t>
  </si>
  <si>
    <t xml:space="preserve">?subject=Tour </t>
  </si>
  <si>
    <t>&amp;amp;cc=dfas.indianapolis-in.zh.mbx.pfi@mail.mil&amp;amp;body=Please find my resume and bio attached for consideration."&gt;</t>
  </si>
  <si>
    <t xml:space="preserve">&lt;/a&gt;&lt;/strong&gt; - </t>
  </si>
  <si>
    <t>Other Section Web-Ready Code</t>
  </si>
  <si>
    <t>317-270-2066</t>
  </si>
  <si>
    <t>317-626-3980</t>
  </si>
  <si>
    <t>317-459-4983</t>
  </si>
  <si>
    <t>317-627-0951</t>
  </si>
  <si>
    <t>614-397-3226</t>
  </si>
  <si>
    <t>317-319-8762</t>
  </si>
  <si>
    <t>317-361-7738</t>
  </si>
  <si>
    <t>Rank</t>
  </si>
  <si>
    <t>GoBy</t>
  </si>
  <si>
    <t>Last</t>
  </si>
  <si>
    <t xml:space="preserve">SFC </t>
  </si>
  <si>
    <t xml:space="preserve">Dan </t>
  </si>
  <si>
    <t>Brown</t>
  </si>
  <si>
    <t>dan.e.brown2.mil@mail.mil</t>
  </si>
  <si>
    <t>SMSgt</t>
  </si>
  <si>
    <t>Tania 'TC'</t>
  </si>
  <si>
    <t>Cousineau</t>
  </si>
  <si>
    <t>tania.a.cousineau.mil@mail.mil</t>
  </si>
  <si>
    <t>MSgt</t>
  </si>
  <si>
    <t>Adam</t>
  </si>
  <si>
    <t>Donahue</t>
  </si>
  <si>
    <t>adam.s.donahue.mil@mail.mil</t>
  </si>
  <si>
    <t>SFC</t>
  </si>
  <si>
    <t>Leanne</t>
  </si>
  <si>
    <t>Felvus-Webb</t>
  </si>
  <si>
    <t>Lee</t>
  </si>
  <si>
    <t>Melvin</t>
  </si>
  <si>
    <t>lee.r.melvin.mil@mail.mil</t>
  </si>
  <si>
    <t>SGM</t>
  </si>
  <si>
    <t>Craig</t>
  </si>
  <si>
    <t>Pickett</t>
  </si>
  <si>
    <t>jeffrey.c.pickett2.mil@mail.mil</t>
  </si>
  <si>
    <t>317-224-3258</t>
  </si>
  <si>
    <t>Leanna</t>
  </si>
  <si>
    <t>Rudibaugh</t>
  </si>
  <si>
    <t>leanna.g.rudibaugh.mil@mail.mil</t>
  </si>
  <si>
    <t>Joseph</t>
  </si>
  <si>
    <t>Sorg</t>
  </si>
  <si>
    <t>joseph.h.sorg2.mil@mail.mil</t>
  </si>
  <si>
    <t>Dennis</t>
  </si>
  <si>
    <t>Tallent</t>
  </si>
  <si>
    <t>dennis.w.tallent.mil@mail.mil</t>
  </si>
  <si>
    <t>317-695-1372</t>
  </si>
  <si>
    <t>Email</t>
  </si>
  <si>
    <t>Phone</t>
  </si>
  <si>
    <t>Recruiter Coding</t>
  </si>
  <si>
    <t>SFC Leanne Felvus-Webb</t>
  </si>
  <si>
    <t>MSgt Leanna Rudibaugh</t>
  </si>
  <si>
    <t>DB Name (for VLOOKUP)</t>
  </si>
  <si>
    <t>Pickett, Jeffrey C.</t>
  </si>
  <si>
    <t>SFC Dan Brown</t>
  </si>
  <si>
    <t>SMSgt Tania 'TC' Cousineau</t>
  </si>
  <si>
    <t>MSgt Adam Donahue</t>
  </si>
  <si>
    <t>SFC Lee Melvin</t>
  </si>
  <si>
    <t>SGM Craig Pickett</t>
  </si>
  <si>
    <t>SFC Joe Sorg</t>
  </si>
  <si>
    <t>Name as appears on Website</t>
  </si>
  <si>
    <t xml:space="preserve">&lt;strong&gt; Location:&lt;/strong&gt; </t>
  </si>
  <si>
    <t>Red Rock</t>
  </si>
  <si>
    <t>AMCOM-Letterkenny Army Depot</t>
  </si>
  <si>
    <t>Chambersburg</t>
  </si>
  <si>
    <t>Scott AFB</t>
  </si>
  <si>
    <t>IL</t>
  </si>
  <si>
    <t>&lt;br /&gt; &lt;br /&gt; &lt;strong&gt;To apply, contact: &lt;a href="mailto:</t>
  </si>
  <si>
    <t>E5:E6:E7:E8</t>
  </si>
  <si>
    <t>E7</t>
  </si>
  <si>
    <t>Indianapolis</t>
  </si>
  <si>
    <t>Military Police</t>
  </si>
  <si>
    <t>E2:E3:E4:E5</t>
  </si>
  <si>
    <t>DLA Energy – Americas</t>
  </si>
  <si>
    <t>USACE - Omaha District (NWO)</t>
  </si>
  <si>
    <t>Multiple</t>
  </si>
  <si>
    <t>25-6139</t>
  </si>
  <si>
    <t>OUSD - Acquisition &amp; Sustainment</t>
  </si>
  <si>
    <t>F35 Joint Program Office</t>
  </si>
  <si>
    <t>Acquisition Integration Manager</t>
  </si>
  <si>
    <t>Arlington</t>
  </si>
  <si>
    <r>
      <rPr>
        <b/>
        <sz val="11"/>
        <color rgb="FF000000"/>
        <rFont val="Calibri"/>
        <family val="2"/>
        <scheme val="minor"/>
      </rPr>
      <t xml:space="preserve">25-6139 Length 1-2 years: </t>
    </r>
    <r>
      <rPr>
        <sz val="11"/>
        <color indexed="8"/>
        <rFont val="Calibri"/>
        <family val="2"/>
        <scheme val="minor"/>
      </rPr>
      <t xml:space="preserve">The incumbent serves as the Foreign Military Sales (FMS) Acquisition Integration Manager, for contracting, acquisition, budgeting, configuration management, and integration. Functions as a lead expert that provides business advice and performs all pre-award and post-award functions for a wide variety of highly specialized procurements of significant importance to multiple agencies using a wide range of contracting methods and types. Assist in planning the overall approach to meet contracting program objectives for a wide range of multi-million or billion-dollar programs that span multiple years that involve successive program stages. This role ensures that acquisitions, such as technology systems, services, or organizational units, are smoothly and effectively integrated for FMS customers and enterprise. Duties are defined as:
• Develop pre-acquisition plans that identify requirements in a Letter of Offer and Acceptance (LOA) and acquisition strategies, including assessment, analysis, risk mitigation and strategies that support the overall strategic goals. 
• Assist in the management of the F-35 FMS integration acquisition process, ensuring that all timelines, budgets, and milestones are met.
• Collaborate with internal and external stakeholders, including contractors, vendors, and various government departments, to ensure alignment of requirements and seamless transition to enterprise contracts.
• Establish a baseline process for F-35 FMS integration, including identifying requirements, understanding where each requirement is contracted in the enterprise, and timing to transition to common enterprise contracts.
• Track contractual actions for each F-35 FMS country to ensure requirements are met throughout the integration process utilizing a baseline requirement matrix.
• Ensure that the integration process adheres to legal, regulatory, and policy standards, while identifying and mitigating potential risks.
• Facilitate the cultural, operational, and technical adjustments necessary for the successful integration of new resources and systems for FMS customers and programs.
• Assess the outcome of the F-35 FMS integration process to ensure that it delivers the intended benefits and identifying any areas for further improvement
• Responsible for reporting on various aspects of the acquisition and integration process to ensure transparency, accountability, and alignment with FMS objectives to the respective country team program manager.
</t>
    </r>
    <r>
      <rPr>
        <b/>
        <sz val="11"/>
        <color rgb="FF000000"/>
        <rFont val="Calibri"/>
        <family val="2"/>
        <scheme val="minor"/>
      </rPr>
      <t>QUALIFICATIONS</t>
    </r>
    <r>
      <rPr>
        <sz val="11"/>
        <color indexed="8"/>
        <rFont val="Calibri"/>
        <family val="2"/>
        <scheme val="minor"/>
      </rPr>
      <t>: Candidate must possess BS or BA degree in Business, Management, Finance, Accounting or relevant to position. Understanding of qualitative and quantitative analytical and evaluative methods. Applicant must possess and maintain a Secret security clearance. Candidate should have demonstrated knowledge of the principles, policies, and practices of system acquisition to plan, organize, and coordinate key phases of development, production, deployment and sustainment.</t>
    </r>
  </si>
  <si>
    <t>USACE - Pittsburgh District (LRP)</t>
  </si>
  <si>
    <t>Air Combat Command</t>
  </si>
  <si>
    <t>Eglin AFB</t>
  </si>
  <si>
    <t>Defense Finance and Accounting Service</t>
  </si>
  <si>
    <t>Sanders, Robert A.</t>
  </si>
  <si>
    <t xml:space="preserve">Mr. </t>
  </si>
  <si>
    <t>Rob</t>
  </si>
  <si>
    <t>Sanders</t>
  </si>
  <si>
    <t>robert.a.sanders36.civ@mail.mil</t>
  </si>
  <si>
    <t>Mr. Rob Sanders</t>
  </si>
  <si>
    <t>317-435-2379</t>
  </si>
  <si>
    <t>USACE - Detroit District (LRE)</t>
  </si>
  <si>
    <t>Sault Sainte Marie</t>
  </si>
  <si>
    <t>MI</t>
  </si>
  <si>
    <t>E5</t>
  </si>
  <si>
    <t>Correction/Change to be made</t>
  </si>
  <si>
    <t>MA</t>
  </si>
  <si>
    <t>DCSA - OCFO</t>
  </si>
  <si>
    <t>JMC-Tooele Army Depot</t>
  </si>
  <si>
    <t>Tooele</t>
  </si>
  <si>
    <t>SD</t>
  </si>
  <si>
    <t>Construction Control Representative</t>
  </si>
  <si>
    <t>E6:E7:E8:W1:W2</t>
  </si>
  <si>
    <t>JMC-Crane Army Ammunition Activity</t>
  </si>
  <si>
    <t>25-6340</t>
  </si>
  <si>
    <t>Mobile Equipment Operator</t>
  </si>
  <si>
    <t>25-6359</t>
  </si>
  <si>
    <t>Safety and Occupational Health Specialist</t>
  </si>
  <si>
    <t>Monaca</t>
  </si>
  <si>
    <r>
      <rPr>
        <b/>
        <sz val="11"/>
        <color rgb="FF000000"/>
        <rFont val="Calibri"/>
        <family val="2"/>
        <scheme val="minor"/>
      </rPr>
      <t>25-6359, Length 1 Year:</t>
    </r>
    <r>
      <rPr>
        <sz val="11"/>
        <color indexed="8"/>
        <rFont val="Calibri"/>
        <family val="2"/>
        <scheme val="minor"/>
      </rPr>
      <t xml:space="preserve">
Duties for the Safety and Occupational Health Specialist include managing a construction safety program at multiple office or field locations; monitoring and ensuring compliance with applicable occupational safety laws, regulations, organizational standards, and industry practices; developing and reviewing organizational safety standards, standard operating procedures, ,organizational safety plans, and project-specific safety plans; enforce conformance with referenced safety standards on active construction projects, documenting safety deficiencies and following up to ensure implementation of appropriate corrective actions; identify training needs and administer safety or occupational health training for the workforce.
Qualifications:  Desired certifications include Certified Safety Professional; OSHA 30 - Construction</t>
    </r>
  </si>
  <si>
    <t>Boyers</t>
  </si>
  <si>
    <t>Operations Research Analyst</t>
  </si>
  <si>
    <t>25-6404</t>
  </si>
  <si>
    <t>Business Management Analyst</t>
  </si>
  <si>
    <t>E4:E5:E6:E7:E8:E9:O1:O2:O3:O4:O5:W1:W2:W3:W4:W5</t>
  </si>
  <si>
    <t>25-6410</t>
  </si>
  <si>
    <t>Machine Tool Operator</t>
  </si>
  <si>
    <t>25-6411</t>
  </si>
  <si>
    <t>25-6427</t>
  </si>
  <si>
    <t>Power Plant Electrician</t>
  </si>
  <si>
    <t>E4:E5:E6:E7:E8:W1:W2:W3:W4</t>
  </si>
  <si>
    <t>Pierre</t>
  </si>
  <si>
    <t>25-6428</t>
  </si>
  <si>
    <t>Power Plant Mechanic</t>
  </si>
  <si>
    <r>
      <rPr>
        <b/>
        <sz val="11"/>
        <color rgb="FF000000"/>
        <rFont val="Calibri"/>
        <family val="2"/>
        <scheme val="minor"/>
      </rPr>
      <t xml:space="preserve">25-6427, Length 1 Year:
</t>
    </r>
    <r>
      <rPr>
        <sz val="11"/>
        <color indexed="8"/>
        <rFont val="Calibri"/>
        <family val="2"/>
        <scheme val="minor"/>
      </rPr>
      <t>Serves as an Electrician at a major hydroelectric power plant in Pierre, SD. Installs, modifies, tests, troubleshoots, repairs and maintains a wide variety of electrical and electronic equipment common to hydroelectric power plants, switchyards and associated water control structures.
The Powerplant Electrician is responsible for installing, modifying, testing, troubleshooting, repairing and maintaining the following equipment: 
Hydroelectric power generating units and their associated equipment such as voltage regulators, exciters, hydraulic turbine governors, electric driven oil pumps, air compressors, cooling water systems, control switchboards, etc.
High voltage switchyard equipment such as oil and air circuit breakers, transformers, manually and motor operated disconnect switches, lightning arresters, instrument transformers and potential devices and oil filled and oil static pipe cable systems.
Protective relaying systems for high voltage transmission lines, feeder circuits, generators, transformers, switchyard busses, and cable systems. (This effort is in support of the electronics maintenance personnel.)
Hardwired and digital computer based automatic supervisory control, data acquisition and alarm and event recording systems, including automatic generation, voltage control, telemetering, and communication systems. Also fixed and portable oscillographs. (This effort is in support of the electronics maintenance personnel.)
Instrumentation systems such as indicating meters and recording systems for temperature, liquid levels, and flows, gate positions, watts, vars, voltage, amperes, frequency and pressures.
Low and medium voltage switchgear, and power distribution centers and cable systems including project utilities such as power distribution lines, feeders and transformers.
Power plant auxiliaries such as potable and wastewater treatment systems; station service, deicing and draft tube depressing compressor systems; elevators, hoists and bridge and gantry cranes, HVAC systems, lighting systems, station drainage systems, station battery, and preferred AC systems; fixed bank CO2 system, and insulating oil purification systems. Rigs heavy loads and operates bridge and gantry cranes as needed to lift these loads.
Qualifications:  Candidate must be a journeyman electrician, familiar with equipment common to hydroelectric power plants, switchyards, and associated water control structures.</t>
    </r>
  </si>
  <si>
    <r>
      <rPr>
        <b/>
        <sz val="11"/>
        <color rgb="FF000000"/>
        <rFont val="Calibri"/>
        <family val="2"/>
        <scheme val="minor"/>
      </rPr>
      <t>25-6428, Length 1 Year:</t>
    </r>
    <r>
      <rPr>
        <sz val="11"/>
        <color indexed="8"/>
        <rFont val="Calibri"/>
        <family val="2"/>
        <scheme val="minor"/>
      </rPr>
      <t xml:space="preserve">
Serves as a Mechanic at a major hydroelectric power plant in Pierre, SD. Performs a wide variety of duties involved in the inspection, adjustment, maintenance, repair, testing, installation and modifications for the mechanical equipment and systems and structural features located in the hydroelectric power plant, switchyard and associated water control structures.
Inspects, tests, adjusts and performs preventive maintenance on these mechanical equipment and systems. Work requires the proper selection and use of hand and air operated tools to disassemble and assemble this equipment. Cleans, lubricates and replaces worn parts including various types of fasteners, bearings, couplings, gears, belts, chains, filters, gaskets and seals. Makes adjustments to assure proper clearances; torques bolts, aligns shafts, installs and tightens packing.
Performs scheduled and emergency repairs and overhauls on such items of mechanical equipment as pumps, compressors, fans, gear boxes, valves, hydraulic cylinders, heat exchangers and hoisting equipment. Performs electric and oxyacetylene welding on pipe, structural steel, sheet metal, hydraulic turbine runners. Performs flame and air arc cutting, and soldering and sweating of copper pipe and tubing, cuts, fits and threads steel, copper and plastic piping for water, air, sewer, and hydraulic lines and systems. Operates common mechanic shop tools such as drill presses, metal saws, grinders and special hand and power tools. Also performs limited amounts of machinist duties with milling machine, turning lathes and shapers. Disassembles and assembles major components of large rotating apparatus such as generators, turbines, gates, etc.
Performs major modifications to existing equipment and installation of new equipment. Builds concrete and steel mounting bases for equipment; assembles structural and mechanical components. Removes existing components and modifies them to be compatible with new equipment. Starts up, tests, and adjusts new equipment for proper operation.
Operates potable water and sewage treatment plants; rigs heavy loads and operates bridge and gantry cranes as needed to lift these loads. Drains, purifies, treats and replaces lubricating and hydraulic oils using centrifuge and filtering equipment. Performs light carpentry work, erects scaffolds. Drives vehicles and light trucks.
Qualifications:  Candidate must be a journeyman mechanic familiar with equipment common to hydroelectric power plants, switchyards, and associated water control structures. Knowledge of the operation, maintenance troubleshooting and repair of heavy industrial type mechanical equipment such as turbines, generators, compressors, motors, hoists, hydraulic cylinders and their auxiliary components. Knowledge of welding, rigging, assembly, disassembly and adjustment of precision mechanical components. Ability to read.</t>
    </r>
  </si>
  <si>
    <t>SMSgt Dennis Tallent</t>
  </si>
  <si>
    <t>Contracting Specialist</t>
  </si>
  <si>
    <t>E2:E3:E4:E5:E6</t>
  </si>
  <si>
    <t>USTRANSCOM</t>
  </si>
  <si>
    <t>25-6341</t>
  </si>
  <si>
    <t>Purchasing Agent</t>
  </si>
  <si>
    <t>USACE - San Francisco District (SPN)</t>
  </si>
  <si>
    <t>San Francisco</t>
  </si>
  <si>
    <t>25-6474</t>
  </si>
  <si>
    <t>Program Analyst</t>
  </si>
  <si>
    <r>
      <rPr>
        <b/>
        <sz val="11"/>
        <color rgb="FF000000"/>
        <rFont val="Calibri"/>
        <family val="2"/>
        <scheme val="minor"/>
      </rPr>
      <t>25-6474, Length 1 Year:</t>
    </r>
    <r>
      <rPr>
        <sz val="11"/>
        <color indexed="8"/>
        <rFont val="Calibri"/>
        <family val="2"/>
        <scheme val="minor"/>
      </rPr>
      <t xml:space="preserve">
Serves as a Program Analyst supporting the Civil Works program, responsible for managing, analyzing, and coordinating all aspects of the budget and program execution process across multiple appropriations (Civil Works, Military, Revolving Fund). Acts as the technical and programmatic focal point for project schedules, resource planning, and funding execution. Utilizes automated program management systems to evaluate data, ensure alignment with strategic goals, recommend reprogramming actions, and maintain accurate financial records. Coordinates closely with project managers, technical divisions, and higher headquarters to support performance reporting and ensure effective execution of district objectives.
Knowledge of budget formulation, presentation, and execution processes for multi-funded programs. Experience using automated financial and project management systems (e.g., CEFMS, P2).Ability to analyze complex programmatic data to advise on schedule and funding requirements. Familiarity with Civil Works project phases and interrelationships (e.g., study, design, construction, O&amp;M).
Qualifications:  Strong analytical, problem-solving, and coordination skills. Proficiency in program scheduling, budget tracking, and reporting. Ability to interpret policy and regulatory guidance and apply to budget/program actions. Skilled in written and verbal communication, including preparation of detailed reports and briefings.</t>
    </r>
  </si>
  <si>
    <t>DCSA - Mid Atlantic Region</t>
  </si>
  <si>
    <t>Alexandria</t>
  </si>
  <si>
    <t>25-6501</t>
  </si>
  <si>
    <t>Integration Analyst</t>
  </si>
  <si>
    <t>25-6503</t>
  </si>
  <si>
    <t>AH-64D Maintenance Test Pilot</t>
  </si>
  <si>
    <t>W2:W3:W4</t>
  </si>
  <si>
    <t>DLA - ASOC</t>
  </si>
  <si>
    <r>
      <rPr>
        <b/>
        <sz val="11"/>
        <color rgb="FF000000"/>
        <rFont val="Calibri"/>
        <family val="2"/>
        <scheme val="minor"/>
      </rPr>
      <t>25-6501, Length 1 Year:</t>
    </r>
    <r>
      <rPr>
        <sz val="11"/>
        <color indexed="8"/>
        <rFont val="Calibri"/>
        <family val="2"/>
        <scheme val="minor"/>
      </rPr>
      <t xml:space="preserve">
This position requires a TS/SCI clearance. The incumbent of this position will serve as an All Source Analyst or 
***Applicants must email the following documents to leanne.felvus-webb.mil@mail.mil for consideration***
Professional Resume
Military Bio
Last three evaluations (if applicable) 
Integration Analyst/Non-Commissioned Officer for the Mid-Atlantic Region, Field Operations Directorate (FO), directly supporting the mission and operational goals of the Regional Director (RD) and the CI Regional Mission Director (RMD) through coordination, collaboration, and facilitation of FO integration priorities and special projects pertaining to all DCSA mission areas and DCSA Directorates. The incumbent will help advise and provide recommendations to field leaders and personnel to support, improve, or enhance mission execution and integration in the field based on threat reporting, tactical level analysis, and expert understanding of adversarial targeting. The incumbent will help develop, plan, advise, and coordinate integration support to FO priorities and special projects that support the RD and CI RMD via specific briefings (formal and informal), products, an tactical-level intelligence analysis within the Mid-Atlantic Region and liaise with other internal/external stakeholders, as applicable. The incumbent will help develop and/or maintain threat products and analysis in concert with the Regional CI analysts concerning priority technologies and other technologies at risk.  The incumbent will help develop, issue, and track priorities/ special projects for regional leadership to ensure all requirements are met and meet all applicable laws, regulations, and policies. The incumbent will be responsible for helping to lead, plan, direct, or coordinate analytical efforts across the region to ensure requirements are met and are delivered on time. The incumbent will also be responsible for ensuring all threat reporting is relevant, updated, and disseminated to all DCSA mission areas and Directorates through correspondence, meetings, briefings, and products. The incumbent will be required to accompany DCSA personnel to meetings and briefings, as needed. The incumbent will help advise and make recommendations on the potential impact of adversarial targeting against critical technologies and DoD/national-level priorities, as well as conduct a comprehensive threat analysis of all cleared facilities within the region for discussion and prioritization with the RD and CI RMD. 
Civilian experience will be considered for this position.
PCS is authorized.
</t>
    </r>
    <r>
      <rPr>
        <b/>
        <sz val="11"/>
        <color rgb="FF000000"/>
        <rFont val="Calibri"/>
        <family val="2"/>
        <scheme val="minor"/>
      </rPr>
      <t>Qualifications</t>
    </r>
    <r>
      <rPr>
        <sz val="11"/>
        <color indexed="8"/>
        <rFont val="Calibri"/>
        <family val="2"/>
        <scheme val="minor"/>
      </rPr>
      <t>:  MOS: 35F
The incumbent will have some experience supporting the US Intelligence Community as an intelligence analyst. The incumbent is expected to have a thorough understanding of intelligence analysis and understands reporting thresholds, as well as a grasp of various classified databases. The incumbent will be required to travel 25% of the time to support the RD and CI RMD's goals and objectives for cross-mission and cross-regional coordination and synchronization.</t>
    </r>
  </si>
  <si>
    <r>
      <rPr>
        <b/>
        <sz val="11"/>
        <color rgb="FF000000"/>
        <rFont val="Calibri"/>
        <family val="2"/>
        <scheme val="minor"/>
      </rPr>
      <t xml:space="preserve">25-6503, Length 1 year 
</t>
    </r>
    <r>
      <rPr>
        <sz val="11"/>
        <color rgb="FF000000"/>
        <rFont val="Calibri"/>
        <family val="2"/>
        <scheme val="minor"/>
      </rPr>
      <t xml:space="preserve">- Perform AH-64D Maintenance Test Pilot duties within a Foreign Military Sales (FMS) program. Act as a vital link between the US Army and the Republic of Singapore Airforce (RSAF). Core duties include:
- Flight Operations: Performing comprehensive Maintenance Test Pilot duties on six RSAF-owned AH-64D Apache
helicopters. Act as a pilot-in-command during sustainment flight training and cross-country flights with both US and RSAF pilots.
- Maintenance Oversight: Oversee US maintenance operations through assignments in either Production Control or
Quality Control roles. Directly oversee US maintainers in their day-to-day maintenance functions while they conduct scheduled and unscheduled maintenance.
- Regulatory Compliance: Operate under both US and RSAF publications and regulations.
- Interagency Coordination: Collaborate and maintain strong communication with RSAF maintenance officer
counterparts to prioritize maintenance, manage flying hour program requirements, and oversee both scheduled and
unscheduled maintenance tasks.
Position is a two-year opportunity with an optional extension after the first year.
</t>
    </r>
    <r>
      <rPr>
        <b/>
        <sz val="11"/>
        <color rgb="FF000000"/>
        <rFont val="Calibri"/>
        <family val="2"/>
        <scheme val="minor"/>
      </rPr>
      <t>QUALIFICATIONS</t>
    </r>
    <r>
      <rPr>
        <sz val="11"/>
        <color rgb="FF000000"/>
        <rFont val="Calibri"/>
        <family val="2"/>
        <scheme val="minor"/>
      </rPr>
      <t xml:space="preserve">: AH-64D Maintenance Test Pilot able to take and pass MTP check-ride within 120 days of arrival. Must posses and be able to maintain a valid flight physical. Must possess a SECRET clearance; IAW the medical fitness and medical retention standards per AR 40-501, chapter 3; meet the physical requirements of AR 600-9; Must not be flagged in IPPS-A for weight, security violations or pending adverse actions.
</t>
    </r>
  </si>
  <si>
    <t>E6</t>
  </si>
  <si>
    <t>Ruckman Tabitha N</t>
  </si>
  <si>
    <t xml:space="preserve">Spencer, Megan H. </t>
  </si>
  <si>
    <t>25-6512</t>
  </si>
  <si>
    <t>USACE - Rock Island District (MVR)</t>
  </si>
  <si>
    <t>Davenport</t>
  </si>
  <si>
    <t>IA</t>
  </si>
  <si>
    <t>25-6515</t>
  </si>
  <si>
    <t>O2:O3:W2:W3:W4</t>
  </si>
  <si>
    <r>
      <rPr>
        <b/>
        <sz val="11"/>
        <color rgb="FF000000"/>
        <rFont val="Calibri"/>
        <family val="2"/>
        <scheme val="minor"/>
      </rPr>
      <t>25-6515, Length 1 Year:</t>
    </r>
    <r>
      <rPr>
        <sz val="11"/>
        <color indexed="8"/>
        <rFont val="Calibri"/>
        <family val="2"/>
        <scheme val="minor"/>
      </rPr>
      <t xml:space="preserve">  United States Army Flight Training Detachment Contract Specialist is responsible for the full contract lifecycle, from drafting and negotiation to administration and closeout. This role requires a strong understanding of contract law principles, excellent communication skills, and the ability to work independently and as part of a team. Duties include negotiating, establishing and administering contractual arrangements and procurement proposals for the sale / lease of items required for supporting a Foreign Military Sales (FMS) program. Evaluates and monitors contractor performance to determine necessity for amendments and/or extensions of contracts and compliance to contractual obligations. Maintain accurate and organized contract records, ensuring compliance with company policies and legal requirements. Identify potential risks within contracts and work with stakeholders to mitigate them. Ensure contracts adhere to relevant laws, regulations, and unit policies. Must have the ability to work closely with internal stakeholders higher headquarters and international partners to ensure contract terms align with mission objectives. 
Highly qualified candidates should have 3-5 years of Army contracting experience with strong knowledge of FARS/DFARS, excellent written and verbal communication skills, strong organizational and time management skills, and ability to work independently or as  part of a team.
Position is for one year with an opportunity for a second year extension.</t>
    </r>
  </si>
  <si>
    <t>Tab</t>
  </si>
  <si>
    <t>Ruckman</t>
  </si>
  <si>
    <t>tabitha.n.ruckman.mil@mail.mil</t>
  </si>
  <si>
    <t>SFC Tabitha Ruckman</t>
  </si>
  <si>
    <t>TSgt</t>
  </si>
  <si>
    <t>Megan</t>
  </si>
  <si>
    <t>Spencer</t>
  </si>
  <si>
    <t>megan.h.spencer.mil@mail.mil</t>
  </si>
  <si>
    <t>317-435-2378</t>
  </si>
  <si>
    <t>TSgt Megan Spencer</t>
  </si>
  <si>
    <t>dfas.indianapolis-in.zh.mbx.pfi@mail.mil</t>
  </si>
  <si>
    <t>25-6531</t>
  </si>
  <si>
    <t>Aviation Backshops Supervisor</t>
  </si>
  <si>
    <r>
      <rPr>
        <b/>
        <sz val="11"/>
        <color rgb="FF000000"/>
        <rFont val="Calibri"/>
        <family val="2"/>
        <scheme val="minor"/>
      </rPr>
      <t>25-6531, Lengtyh 1 Year:</t>
    </r>
    <r>
      <rPr>
        <sz val="11"/>
        <color indexed="8"/>
        <rFont val="Calibri"/>
        <family val="2"/>
        <scheme val="minor"/>
      </rPr>
      <t xml:space="preserve">
15K, Length 1 Year:
Serve as an Aviation Backshops Supervisor on AH-64D Attack Helicopters for the United States Army Flight Training Detachment (USAFTD) - Peace Vanguard. This is a foreign military sales (FMS) program supporting the country of Singapore in Marana, AZ with 57 US Soldiers, 56 Republic of Singapore Air Force (RSAF) Airmen, and 6 RSAF AH-64D Helicopters assigned. Provide oversight of all backshop personnel as well as perform aircraft maintenance in respective backshop area of expertise. Assist other 15 series MOSs with their aviation maintenance tasks as needed. Expect to cross train as a 15R (AH-64D Attack Helicopter Repairer) and train to perform FARP ops such as re-arm and re-fuel. This opportunity is for a 2 year tour with optional extension after the 1st year. Must possess a SECRET clearance; IAW the medical fitness and medical retention standards per AR 40-501, chapter 3; meet the physical requirements of AR 600-9; Must not be flagged in IPPS-A for weight, security violations or pending adverse actions.</t>
    </r>
  </si>
  <si>
    <t>DLA Energy</t>
  </si>
  <si>
    <t>O3:O4:O5</t>
  </si>
  <si>
    <t>25-6549</t>
  </si>
  <si>
    <t>Financial Analyst</t>
  </si>
  <si>
    <t>E6:E7:E8:E9:O1:O2:O3:O4</t>
  </si>
  <si>
    <r>
      <rPr>
        <b/>
        <sz val="11"/>
        <color rgb="FF000000"/>
        <rFont val="Calibri"/>
        <family val="2"/>
        <scheme val="minor"/>
      </rPr>
      <t>25-6549, Length 1 Year:</t>
    </r>
    <r>
      <rPr>
        <sz val="11"/>
        <color indexed="8"/>
        <rFont val="Calibri"/>
        <family val="2"/>
        <scheme val="minor"/>
      </rPr>
      <t xml:space="preserve">
***Applicants must email the following documents to leanne.felvus-webb.mil@mail.mil for consideration***
Professional Resume
Military Bio
Last three evaluations
- Detailed, intensive knowledge and understanding of financial methods, practices, procedures, regulations, precedent decisions, and policies of the organization, and the agency.
- Knowledge and skill necessary to study and analyze financial data during a given period of time and compare findings with previous reports/data to determine variances, trends, etc. and make necessary corrections;
- Expected to learn and apply knowledge of the agency financial management process in order to assure that requirements, guidelines, and financial objectives of assigned funds are met;
- Ability to gather, assemble, analyze and prepare strategy for presenting, explaining, and documenting the financial execution of a program and justifying variances to management officials;
- Knowledge and skill in applying analytical and evaluative methods and techniques to issues or studies concerning the efficiency and effectiveness of program operations;
- Expected to learn and apply knowledge of the major issues, program goals and objectives, work processes and administrative operations of the organization;
- Knowledge and intensive understanding of professional financial management principles, theories, techniques, and procedures to perform professional analytical work for operational programs or systems and to analyze and advise managers on accounting and financial matters;
- Expected to learn and apply knowledge of the organization missions, functions, applicable regulations, and their relationship to other Federal activities and private industry to determine the impact of financial transactions on internal and external operations;
- Knowledge of automated resource management systems design practices and limitations to develop an automated subsystem or revise and existing system in conjunction with computer programmers and software specialists;
- Ability to collaborate with internal and external stakeholders and customers to improve operational or financial data processing
</t>
    </r>
    <r>
      <rPr>
        <b/>
        <sz val="11"/>
        <color rgb="FF000000"/>
        <rFont val="Calibri"/>
        <family val="2"/>
        <scheme val="minor"/>
      </rPr>
      <t>Qualifications</t>
    </r>
    <r>
      <rPr>
        <sz val="11"/>
        <color indexed="8"/>
        <rFont val="Calibri"/>
        <family val="2"/>
        <scheme val="minor"/>
      </rPr>
      <t>:  -Experience importing, exporting, organizing, and evaluating large data sets;
-Experience ensuring accurate billing, invoicing, or financial transactions are maintained;
-Advanced knowledge and skill with Microsoft Excel or similar data processing capabilities
-Secret clearance required.
-Civilian experience will be considered for the position.</t>
    </r>
  </si>
  <si>
    <t>•</t>
  </si>
  <si>
    <t>USACE - Albuquerque District (SPA)</t>
  </si>
  <si>
    <t>Albuquerque</t>
  </si>
  <si>
    <t>NM</t>
  </si>
  <si>
    <r>
      <rPr>
        <b/>
        <sz val="11"/>
        <color rgb="FF000000"/>
        <rFont val="Calibri"/>
        <family val="2"/>
        <scheme val="minor"/>
      </rPr>
      <t>25-6512, Length 1 Year:</t>
    </r>
    <r>
      <rPr>
        <sz val="11"/>
        <color indexed="8"/>
        <rFont val="Calibri"/>
        <family val="2"/>
        <scheme val="minor"/>
      </rPr>
      <t xml:space="preserve">
Monitors contractors' work to ensure projects are being constructed in accordance with plans and specifications.
Maintains surveillance over assigned projects to detect potential problems, unforeseen conditions which may warrant change orders or become the basis for future claims. Makes field investigations of assigned projects and collects data for contemplated changes. Conducts reviews of shop drawings and recommends approval. Checks materials and workmanship; checks that grades, quantity and quality are in conformance with contract requirements. Documents and maintains written records of construction progress by contractor. Maintains records of installed materials. Monitors quality control testing, notes deficiencies and ensures correction of deficiencies. Ensures quality assurance testing takes place. Advises the project engineer on all aspects of construction.
</t>
    </r>
    <r>
      <rPr>
        <b/>
        <sz val="11"/>
        <color rgb="FF000000"/>
        <rFont val="Calibri"/>
        <family val="2"/>
        <scheme val="minor"/>
      </rPr>
      <t>Qualifications</t>
    </r>
    <r>
      <rPr>
        <sz val="11"/>
        <color indexed="8"/>
        <rFont val="Calibri"/>
        <family val="2"/>
        <scheme val="minor"/>
      </rPr>
      <t>:  Must have experience in construction and preferably quality verification.</t>
    </r>
  </si>
  <si>
    <t>25-6562</t>
  </si>
  <si>
    <t>Explosives Operator</t>
  </si>
  <si>
    <t>25-6583</t>
  </si>
  <si>
    <t>AH-64 Armament/Electronics/Avionics Repairer</t>
  </si>
  <si>
    <t>Houston</t>
  </si>
  <si>
    <r>
      <rPr>
        <b/>
        <sz val="11"/>
        <color rgb="FF000000"/>
        <rFont val="Calibri"/>
        <family val="2"/>
        <scheme val="minor"/>
      </rPr>
      <t>25-6583, Length 1 Year:</t>
    </r>
    <r>
      <rPr>
        <sz val="11"/>
        <color indexed="8"/>
        <rFont val="Calibri"/>
        <family val="2"/>
        <scheme val="minor"/>
      </rPr>
      <t xml:space="preserve">
Serve as an AH-64 Armament/Electronics/Avionics Repairer (15Y) on AH-64D Helicopters for the United States Army Flight Training Detachment (USAFTD) - Peace Vanguard. This is a foreign military sales (FMS) program supporting the country of Singapore in Marana, AZ with 57 US Soldiers, 56 Republic of Singapore Air Force (RSAF) Airmen, and six RSAF AH-64D Helicopters assigned. Troubleshoot, inspect, and repair all armament and electronic equipment associated with the AH-64 Apache. Assist other 15 series MOSs with their aviation maintenance tasks as needed. Perform FARP ops such as re-arm and re-fuel. This opportunity is for a 2 year tour with optional extension after the 1st year.</t>
    </r>
  </si>
  <si>
    <t>SSG</t>
  </si>
  <si>
    <t>Holly</t>
  </si>
  <si>
    <t>Tilley</t>
  </si>
  <si>
    <t>SSG Holly Tilley</t>
  </si>
  <si>
    <t>holly.c.tilley.mil@mail.mil</t>
  </si>
  <si>
    <t>25-6601</t>
  </si>
  <si>
    <t>Electronics Technician</t>
  </si>
  <si>
    <t>E4:E5:E6:O1:O2:W1:W2</t>
  </si>
  <si>
    <t>25-6602</t>
  </si>
  <si>
    <t>Supply Specialist</t>
  </si>
  <si>
    <t>E4:E5</t>
  </si>
  <si>
    <r>
      <rPr>
        <b/>
        <sz val="11"/>
        <color rgb="FF000000"/>
        <rFont val="Calibri"/>
        <family val="2"/>
        <scheme val="minor"/>
      </rPr>
      <t>25-6601, Length 1 Year:</t>
    </r>
    <r>
      <rPr>
        <sz val="11"/>
        <color indexed="8"/>
        <rFont val="Calibri"/>
        <family val="2"/>
        <scheme val="minor"/>
      </rPr>
      <t xml:space="preserve">
You will install, maintain, troubleshoot, and repair complex electronic systems supporting mission-critical communications, navigation, and control systems. Performs a variety of duties relating to the testing and new production of Air and Missile Defense Systems.  On a rotational basis performs such duties as decanning of missiles, mechanically disassembly/assemble missiles, paint the components, clean and wash missiles and perform electronic testing and troubleshooting of Air and Missile Defense Systems.  You’ll apply advanced technical skills to diagnose malfunctions in electrical and electronic assemblies, interpret schematics, and perform precision testing using specialized tools and diagnostic equipment. Your work ensures operational readiness across a wide range of military platforms and support systems, from radar and radio frequency communications to power distribution and electronic warfare equipment. You’ll collaborate closely with engineers, logisticians, and operations personnel in field and depot-level environments. This role requires strong problem-solving abilities, attention to detail, and proficiency in interpreting technical manuals and wiring diagrams to restore and sustain Army readiness in demanding operational settings.
Qualifications:  MOS 94 Series | AFSC: 3E0X1</t>
    </r>
  </si>
  <si>
    <r>
      <rPr>
        <b/>
        <sz val="11"/>
        <color rgb="FF000000"/>
        <rFont val="Calibri"/>
        <family val="2"/>
        <scheme val="minor"/>
      </rPr>
      <t>25-6602, Length 1 Year:</t>
    </r>
    <r>
      <rPr>
        <sz val="11"/>
        <color indexed="8"/>
        <rFont val="Calibri"/>
        <family val="2"/>
        <scheme val="minor"/>
      </rPr>
      <t xml:space="preserve">
You will provide essential logistical and inventory support to ensure operational readiness. This position is responsible for managing and maintaining organizational and installation supply records in both automated and manual systems. Duties include the receipt, storage, issue, and accountability of a wide range of supplies and equipment. The technician prepares supply documentation, conducts periodic inventories, and ensures compliance with Army supply regulations. They coordinate with unit personnel and external agencies to requisition, track, and distribute materials effectively. The Supply Technician also identifies equipment shortages, monitors usage rates, and ensures the timely disposal or turn-in of excess items. Using systems like GCSS-Army or equivalent platforms, the technician maintains accurate records and prepares reports for leadership. This role is critical in supporting mission success through efficient logistics, asset accountability, and timely materiel support across all unit functions.</t>
    </r>
  </si>
  <si>
    <t>O2:O3:O4</t>
  </si>
  <si>
    <t>25-6610</t>
  </si>
  <si>
    <t>USACE - New Orleans District (MVN)</t>
  </si>
  <si>
    <t>Executive Assistant</t>
  </si>
  <si>
    <t>O3</t>
  </si>
  <si>
    <t>New Orleans</t>
  </si>
  <si>
    <t>LA</t>
  </si>
  <si>
    <t>USACE - Los Angeles District (SPL)</t>
  </si>
  <si>
    <t>Project Manager</t>
  </si>
  <si>
    <r>
      <rPr>
        <b/>
        <sz val="11"/>
        <color rgb="FF000000"/>
        <rFont val="Calibri"/>
        <family val="2"/>
        <scheme val="minor"/>
      </rPr>
      <t>25-6610, Length 1 Year:</t>
    </r>
    <r>
      <rPr>
        <sz val="11"/>
        <color indexed="8"/>
        <rFont val="Calibri"/>
        <family val="2"/>
        <scheme val="minor"/>
      </rPr>
      <t xml:space="preserve">
Serves as Legislative and Governmental Liaison Officer, executive assistant and advisor to the District Engineer, and the Deputy District Engineer for Program Management, in all areas of management and administration. Advises and assists in the development and direction of District policies, programs, operations, and accomplishments. Serves as an advisor and performs liaison on matters of mutual concern for Congressional offices, other Federal Agencies, HQUSACE, Mississippi Valley Division (MVD) Corps Field Operating Activities (FOAs), and state and local government, in relation to planning and development of District missions.  1. Represents the District Engineer and performs liaison duties for the District with members of Congress, the state government, local government, quasi-governmental agencies, HQUSACE, MVD, other Corps FOAs, the Federal Executive Board and non-governmental agencies. Obtains essential information on Federal and state laws, policies, programs, and needs for water and land related resources, and stays abreast of significant changes. Studies and recommends to the Commander policies and procedures related to Federal and state coordination, cooperative actions and agreements, memoranda or agreements/memoranda of understanding, and cost sharing. Maintains  personal and telephonic contact with personnel of Congressional Offices, state offices, local and state government, quasi-governmental agencies, non-governmental agencies and waterway-related industries. Represents the District Engineer and provides consultation and advice to those contacts. Consults with and advises Division and Office Chiefs on matters requiring Congressional, Corps intergovernmental, and interagency coordination. Arranges and facilitates conferences, briefings, and meetings, and represents the District Engineer in matters involving members of Congress, VPs from other US Governmental Agencies, personnel from HQUSACE, governors and other elected officials from the state and local level and follows up on taskings that arise during these meetings with suspenses. Represents the District Engineer at meetings and conferences of Federal Agencies and non-governmental associations. Serves and represents the District Engineer on special committees ranging from local in-house to interagency and region wide. In attendance at these meetings and conferences, speaks with authority in conveying District policy, procedures, and the application.</t>
    </r>
  </si>
  <si>
    <t>Long Beach</t>
  </si>
  <si>
    <t>Tilley, Holly C</t>
  </si>
  <si>
    <t>463-298-4362</t>
  </si>
  <si>
    <t>25-6629</t>
  </si>
  <si>
    <t>Secretary of the Air Force</t>
  </si>
  <si>
    <t>SAF - IARC - AFSAT</t>
  </si>
  <si>
    <t>F-16 Instructor Pilot</t>
  </si>
  <si>
    <t>Morocco</t>
  </si>
  <si>
    <t>Operations NCO</t>
  </si>
  <si>
    <r>
      <rPr>
        <b/>
        <sz val="11"/>
        <color rgb="FF000000"/>
        <rFont val="Calibri"/>
        <family val="2"/>
        <scheme val="minor"/>
      </rPr>
      <t>25-6629, Length 1 Year</t>
    </r>
    <r>
      <rPr>
        <sz val="11"/>
        <color indexed="8"/>
        <rFont val="Calibri"/>
        <family val="2"/>
        <scheme val="minor"/>
      </rPr>
      <t xml:space="preserve">
Advisor in a highly visible, joint position embedded within the Moroccan Air Force. Act as chief instructor pilot responsible for qualification, progression and standardization of 43 Moroccan pilots in support of USAFRICOM objectives. Advises Morocco on planning through execution of a $2B F-16 foreign military sales case. Liaison between RMAF, AFSAT, OSC and AFRICOM. Excellent flying opportunities and unique challenges. No deployments, occasional TDYs to Rabat (US Embassy/RMAF HQ) and Ramstein (medical).
Qualifications:  Required: F-16 IP with minimum 750 hours F-16. Experienced instructing NVG, NAAR, Sniper/ATP, APG-68. Ability/desire to work/live on your own (nearest USG installation is 4hrs away).
Desired: B-Course IP, SEAD IP, RCP current, DLPT score 2/2/2 in French or Arabic, prior NA/ME experience (MPEP/FAO/AA/LEAP).
AFSC Preferred: T11FxH,  will also accept K11FxH</t>
    </r>
  </si>
  <si>
    <t>25-6646</t>
  </si>
  <si>
    <t>ACC-USAFWC-53 WG-68 EWS</t>
  </si>
  <si>
    <t>Fighter Electronic Warfare Test SME</t>
  </si>
  <si>
    <r>
      <rPr>
        <b/>
        <sz val="11"/>
        <color rgb="FF000000"/>
        <rFont val="Calibri"/>
        <family val="2"/>
        <scheme val="minor"/>
      </rPr>
      <t>25-6646, Length 179 days:</t>
    </r>
    <r>
      <rPr>
        <sz val="11"/>
        <color indexed="8"/>
        <rFont val="Calibri"/>
        <family val="2"/>
        <scheme val="minor"/>
      </rPr>
      <t xml:space="preserve">
Fighter pilot or Weapon Systems Officer subject matter expert needed to support Foreign Military Sales electronic warfare testing.  Duties include reviewing test plans, executing flight, ground, laboratory tests (multiple sites, approx 45 TDY days per year to various test sites in the US), and providing fighter subject matter expertise to mission data engineering teams.  May also assist with ADO type duties as required.
Initial orders for 179 days, but this is an enduring/funded requirement.
The 68 EWS is an all-civilian Foreign Military sales squadron within the 350th Spectrum Warfare Wing at Eglin.  The unit supports 31 nations with 14 electronic warfare systems, and is home to 12 high end laboratories.  This position serves on the test support team, which provides planning/execution/guidance to over 85 civilian engineers and equipment specialists.  Opportunities may exist for foreign travel if desired.  
Contact Justin "Ninja" Goldstein, 68 EWS Director, at justin.goldstein.2@us.af.mil with any questions or for more information about the position.
Qualifications:  Required: 11F or 12F preferred, 11B/12B considered.  Desired: Electronic Warfare experience, test experience.  
Do not have to be current/qualified in the jet, this is a non-flying assignment.  Opportunities may exist to fly with 40 FLTS or 85 TES at Eglin if current.</t>
    </r>
  </si>
  <si>
    <t>Military Security Force</t>
  </si>
  <si>
    <t>E3:E4:E5</t>
  </si>
  <si>
    <t>O4:O5</t>
  </si>
  <si>
    <t>25-6655</t>
  </si>
  <si>
    <t>DISA - RE33</t>
  </si>
  <si>
    <t>SCRM Analyst</t>
  </si>
  <si>
    <t>Camp Dawson</t>
  </si>
  <si>
    <t>WV</t>
  </si>
  <si>
    <t>25-6663</t>
  </si>
  <si>
    <r>
      <rPr>
        <b/>
        <sz val="11"/>
        <color rgb="FF000000"/>
        <rFont val="Calibri"/>
        <family val="2"/>
        <scheme val="minor"/>
      </rPr>
      <t>25-6655, Length 2 Years:</t>
    </r>
    <r>
      <rPr>
        <sz val="11"/>
        <color indexed="8"/>
        <rFont val="Calibri"/>
        <family val="2"/>
        <scheme val="minor"/>
      </rPr>
      <t xml:space="preserve">
National Guard member who has formal and hands-on training in the implementation of the ICT-SCRM Process.  The SCRM Analyst will conduct SCRM evaluation of hardware, software, and service agreements for Department of Defense Information Network (DODIN) and other DISA supported, owned, or managed networks.  The Analyst produces a full scope evaluation of FOCI considerations, tier structure, adverse information, and cyber hygiene.  The position may require CONUS and OCONUS travel for assessments/training and will also require interaction with engineers and senior DISA personnel.  The analyst develops Due Diligence Reports (DDRs) for Companies and products, which may include additional Executive Summaries for senior leader review and network connectivity evaluation.</t>
    </r>
  </si>
  <si>
    <r>
      <rPr>
        <b/>
        <sz val="11"/>
        <color rgb="FF000000"/>
        <rFont val="Calibri"/>
        <family val="2"/>
        <scheme val="minor"/>
      </rPr>
      <t>25-6663, Length 1 Year:</t>
    </r>
    <r>
      <rPr>
        <sz val="11"/>
        <color indexed="8"/>
        <rFont val="Calibri"/>
        <family val="2"/>
        <scheme val="minor"/>
      </rPr>
      <t xml:space="preserve">
Serves as the Medical Services NCO in a Foreign Military Sales Unit consisting of an aviation (AH64D) training detachment which supports over 200 Foreign Service Members and family. Sends, processes, and reconciles claims with MEDCOM. Reconciles paid claims with civilian providers. Processes reimbursements for prescriptions and assists MEDCOM with budget and forecasting. Schedules Republic of Singapore Air Force (RSAF) non-standard medical appointments. Interfaces with RSAF for medical claims and care at WAATS TMS. Establishes community medical care as needed.</t>
    </r>
  </si>
  <si>
    <t>Medical Services NCO</t>
  </si>
  <si>
    <t>leanne.felvus-webb.mil@mail.mil</t>
  </si>
  <si>
    <t>26-6012</t>
  </si>
  <si>
    <r>
      <rPr>
        <b/>
        <sz val="11"/>
        <color rgb="FF000000"/>
        <rFont val="Calibri"/>
        <family val="2"/>
        <scheme val="minor"/>
      </rPr>
      <t>25-6012, Length 1 Year:</t>
    </r>
    <r>
      <rPr>
        <sz val="11"/>
        <color indexed="8"/>
        <rFont val="Calibri"/>
        <family val="2"/>
        <scheme val="minor"/>
      </rPr>
      <t xml:space="preserve">
Applicants must email the following documents to leanne.felvus-webb.mil@mail.mil for consideration***
Professional Resume
Military Bio
Last three evaluations
Soldier Talent Profile
Military Police Officer for the Directorate of Emergency Services (DES) on an Army depot; providing police service/information and selective law enforcement activities which complement the Commander's law enforcement and security mission; responsible for the inspection of all commercial truck traffic entering the depot; perform random searches of vehicles entering the depot; control access to the installation by adhering to determined physical security measures; patrols Letterkenny Munitions Center (LEMC).</t>
    </r>
  </si>
  <si>
    <t>463-298-4378</t>
  </si>
  <si>
    <t>Ben Guerir AB, Marrakesh</t>
  </si>
  <si>
    <t>26-6013</t>
  </si>
  <si>
    <t>DLA - Distribution J3</t>
  </si>
  <si>
    <t>Executive Officer</t>
  </si>
  <si>
    <t>Red River</t>
  </si>
  <si>
    <t>26-6014</t>
  </si>
  <si>
    <t>26-6019</t>
  </si>
  <si>
    <t>Judge Advocate</t>
  </si>
  <si>
    <r>
      <rPr>
        <b/>
        <sz val="11"/>
        <color rgb="FF000000"/>
        <rFont val="Calibri"/>
        <family val="2"/>
        <scheme val="minor"/>
      </rPr>
      <t>26-6014, Length 1 Year:</t>
    </r>
    <r>
      <rPr>
        <sz val="11"/>
        <color indexed="8"/>
        <rFont val="Calibri"/>
        <family val="2"/>
        <scheme val="minor"/>
      </rPr>
      <t xml:space="preserve">
Provide Strategic and operational energy logistics sustainment of steady state and contingency operations in the Western Hemisphere (Continental United States (CONUS), Alaska, Canada, Central and South Americas and the Caribbean Sea).  Includes support of strategic to operational energy logistics sustainment planning, analysis, exercises and execution of Homeland Defense (HD) and DoD Support to Civil Authorities (DSCA) operations for Combatant Commands (CCMDs), Federal/State Agencies (Interagency) and International Allies.  Includes providing timely, on-specification fuels and energy sustainment to DoD and Non-DoD customers within the DLA Energy Americas region (Western Hemisphere), by executing: supplier, customer, and quality operations functions. Energy sustainment includes:  bulk fuel (aviation), bunkers (marine), direct delivery fuels (i.e. gasoline &amp; diesel fuels), into-plane (aviation), missile/cryogenic, lube oil and coal. Bulk fuel storage and distribution support includes contract administration coordination and inventory accountability of DLA owned products (Capitalized Products). Provide essential, timely and professional Command level Budget, Program Analyst and administrative support for the ~150 civilian and military personnel of DLA Energy Americas enabling them to accomplish their core functions of providing critical energy support to Department of Defense and Whole of Government in the Western Hemisphere for Homeland Defense and Disaster Response. IProvide Americas Command Group, Staff and Americas Regional Commands support for administrative and internal operations.  Manage all civilian coordination for staffing and submission of awards (Individual and Team Awards) and administrative actions as directed by Americas Command Group (Commander, Deputy, Director Ops Support and Executive Officer).  Coordinate with GSA facilities personnel (La Branch Federal Bldg) for facilities support for emergent request for reported malfunctions or fumigation within scope of GSA provided facilities maintenance services.  Manage the issue and recovery of La Branch Federal building employee and visitor badges required.  NOTE: Enter full duty description for duties, roles, and responsibilities. This is used for requesting tours in Tour of Duty for Army and M4S for Air Force. Use real language that service members will understand (i.e. not a USAJobs type description). This also helps us recruit and send targeted emails to those that have the skill sets you want.</t>
    </r>
  </si>
  <si>
    <r>
      <rPr>
        <b/>
        <sz val="11"/>
        <color rgb="FF000000"/>
        <rFont val="Calibri"/>
        <family val="2"/>
        <scheme val="minor"/>
      </rPr>
      <t>26-6019, Length 1 Year:</t>
    </r>
    <r>
      <rPr>
        <sz val="11"/>
        <color indexed="8"/>
        <rFont val="Calibri"/>
        <family val="2"/>
        <scheme val="minor"/>
      </rPr>
      <t xml:space="preserve">
Serves as Judge Advocate to handle a variety of civil and administrative law matters, which include Financial Liability, Investigations of Property Loss (FLIPL), AR 15-6 Investigation review, EEO/labor/employment matters. Lawyer will work in the Corpus Christi Army Depot Legal Office on a wide range of high priority legal projects with Command interest. Anticipated priority of effort will be directed toward work in the areas of administrative law, freedom of information inquiries, ethics, legal assistance, and installation issues. Officer will serve with other attorneys and be supervised by an Army Civilian. Attorney must be a member in good standing of a state bar. Minimum of 3 years recent legal experience is desirable. Graduate of JAG advance course a plus.</t>
    </r>
  </si>
  <si>
    <r>
      <rPr>
        <b/>
        <sz val="11"/>
        <color rgb="FF000000"/>
        <rFont val="Calibri"/>
        <family val="2"/>
        <scheme val="minor"/>
      </rPr>
      <t>26-6013, Length 1 Year:</t>
    </r>
    <r>
      <rPr>
        <sz val="11"/>
        <color indexed="8"/>
        <rFont val="Calibri"/>
        <family val="2"/>
        <scheme val="minor"/>
      </rPr>
      <t xml:space="preserve">
Responsible for focus on strategy and planning the implementation of DDRT's programs such WMS, LIP, inventory control plan, manpower, budget, union matters, re-warehousing project, APLs, etc. 
Providing support and oversight for special projects and initiatives i.e., Re-warehousing, MILCONs, ADPs, Engines PSCC visits Planning, coordinating and leading meetings and workshops, working groups.
Responsible for assessing section procedures, planning timelines, SOPs compliance, assembling and coaching the section leaders ensuring a coordinated and synchronized training plan each month, inventory plan, and supply economy.
Responsible for directing efforts associated with the logistical, administrative functions like union memos and presentations. Manages every report that goes outside the organization and to our Distribution Headquarters, including Executive Summaries (EXSUMs), Situation Reports (SITREPs), Command and Staff slide decks, PowerPoint briefs.
Serves as principal assistant to the Command Team and key staff integrator to free the Commander and Deputy from routine details of staff operations. Make sure that situations are solve at the lowest level ensures information flow between the section leaders and the command team.</t>
    </r>
  </si>
  <si>
    <t>USTRANSCOM-ARTRANS-596th BDE 834th BN</t>
  </si>
  <si>
    <t>26-6029</t>
  </si>
  <si>
    <t>Security Guard</t>
  </si>
  <si>
    <t>Operations Officer</t>
  </si>
  <si>
    <r>
      <rPr>
        <b/>
        <sz val="11"/>
        <color rgb="FF000000"/>
        <rFont val="Calibri"/>
        <family val="2"/>
        <scheme val="minor"/>
      </rPr>
      <t>26-6029, Length 1 Year:</t>
    </r>
    <r>
      <rPr>
        <sz val="11"/>
        <color indexed="8"/>
        <rFont val="Calibri"/>
        <family val="2"/>
        <scheme val="minor"/>
      </rPr>
      <t xml:space="preserve">
SM will perform fixed post security operations located within the interior of MOTCO installations or at perimeter gates.
Controls access to sensitive/restricted areas where there is potential for breach of security, public safety or public
health. Check and validate credentials for authorized entry into the installation. Provide security over-watch at control
points to ensure safety/security of all MOTCO customers and employees. Perform inspections on outgoing personnel
and their packages and vehicles at various gates and checkpoints to detect and/or detain those who attempt to steal
government property. Provides specialized pedestrian and traffic control services in connection with
ceremonies, parades, emergency situations, and similar events to include directing traffic. Provide effective
communications and superior customer service to all personnel within the installation. Be responsible for utilizing a
variety of technology based systems and must have sufficient working knowledge of Microsoft based products.
Knowledge of effective communications utilizing two-way radio systems.
</t>
    </r>
    <r>
      <rPr>
        <b/>
        <sz val="11"/>
        <color rgb="FF000000"/>
        <rFont val="Calibri"/>
        <family val="2"/>
        <scheme val="minor"/>
      </rPr>
      <t>Qualifications</t>
    </r>
    <r>
      <rPr>
        <sz val="11"/>
        <color indexed="8"/>
        <rFont val="Calibri"/>
        <family val="2"/>
        <scheme val="minor"/>
      </rPr>
      <t>:  Secret clearance</t>
    </r>
  </si>
  <si>
    <t>26-6037</t>
  </si>
  <si>
    <t>26-6039</t>
  </si>
  <si>
    <t>26-6041</t>
  </si>
  <si>
    <t>26-6042</t>
  </si>
  <si>
    <t>E6:E7:E8</t>
  </si>
  <si>
    <t>26-6045</t>
  </si>
  <si>
    <t>Naval Surface Warfare Center</t>
  </si>
  <si>
    <t>NSWC-Crane Division-RDER</t>
  </si>
  <si>
    <t>OUSW R&amp;E Prototype Trainer</t>
  </si>
  <si>
    <t>E6:E7:E8:O3:W1:W2:W3</t>
  </si>
  <si>
    <t>26-6046</t>
  </si>
  <si>
    <t>Operations Deputy Chief</t>
  </si>
  <si>
    <r>
      <rPr>
        <b/>
        <sz val="11"/>
        <color rgb="FF000000"/>
        <rFont val="Calibri"/>
        <family val="2"/>
        <scheme val="minor"/>
      </rPr>
      <t>26-6041, Length 2 Years:</t>
    </r>
    <r>
      <rPr>
        <sz val="11"/>
        <color indexed="8"/>
        <rFont val="Calibri"/>
        <family val="2"/>
        <scheme val="minor"/>
      </rPr>
      <t xml:space="preserve">
Will consider 12A Engineer Officer that is either a degreed engineer or a non-degreed engineer with major construction experience in the civilian sector. Chief of the Contract Administration Section (CAS) at the IPO with Major Duties: 
This position requires a Degreed Engineer or Major Construction Experience as 90% of the work in this position will be to rely on engineering training, and/or significant Construction Experience on Commercial and Industrial projects with experience in reading and interpreting plans and specifications.  The remaining 10% will be spent as the Supervisor for a team of 4 Engineers and Civil Engineering Technicians (civilian) in the CAS Section.
Review Requests for Equitable Adjustments (REAs) for merit from the contractor by interpreting plans and specifications and making a recommendation of merit to the Resident Engineer, Administrative Contracting Officer (ACO), or Contracting Officer (KO).
Processing Modifications to the contract by drafting Statements of Work (SOW), developing cost estimates up to $250K in modification value, interpreting and reviewing Contractor proposals, establishing a government position in a Pre-Negotiation Objectives Memorandum (POM), negotiating with the contractor at the direction of the ACO or KO, documenting the results with a Post Negotiation Memorandum (PNM), drafting change documents, and recording all in the modification file, for all modifications on the contract, usually the most intense and complex, for modifications regardless of value.  Use and understanding of Federal Acquisition Regulations (FAR) is required.
If the applicant is not a degreed engineer, or does not qualify by having significant construction experience, or is not interested in performing intense engineering contract administration work, they will not be considered.  Previous experience doing this specific work is not required. 
Work is on the $2.0 Billion New Lock at the Soo Mega-Project.  Project started in July 2022 and is estimated to be complete by July 2030.  Work is located in Northern Michigan at Sault Ste. Marie, MI.  The Integrated Project Office (IPO) is an office of 36 people, with 1 AC CPT and 3 NCO's in the Quality Assurance Team, and an office of construction professionals dedicated to ensuring the project succeeds on time and within budget.
This is a great opportunity for an Reservist, Guard, IMA, IRR Engineer Officer to gain experience working with USACE on a Mega-Project.
Qualifications: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
To apply, please email SFC Ruckman at tabitha.n.ruckman.mil@mail.mil and include your resume, military biosketch, three evaluations (NCOER, OER, school evaluations), and your soldier Talent Profile.
Qualifications: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t>
    </r>
  </si>
  <si>
    <t>Supervisory Engineer Officer</t>
  </si>
  <si>
    <r>
      <rPr>
        <b/>
        <sz val="11"/>
        <color rgb="FF000000"/>
        <rFont val="Calibri"/>
        <family val="2"/>
        <scheme val="minor"/>
      </rPr>
      <t>26-6039, Length 2 Years:</t>
    </r>
    <r>
      <rPr>
        <sz val="11"/>
        <color indexed="8"/>
        <rFont val="Calibri"/>
        <family val="2"/>
        <scheme val="minor"/>
      </rPr>
      <t xml:space="preserve">
Will consider a 12W (Carpentry and Masonry), 12H (Construction Engineering Supervisor), 12R (Electrician), 12K
(Plumber), 12N (Horizontal), 12T (Technical Engineer), 12X (General Engineering Supervisor), or Warrant Officer equivalents. 
Responsibilities:
1) Observes and investigates all construction phases of highly complex projects to ensure compliance with contract
schedules, specifications and shop drawings.
2) Confers with contractors concerning sufficiency and suitability of equipment being used, number of workers
employed, etc., to assure completion of work on or ahead of schedule.
3) Review contractor's proposed working schedules for logic, adequacy and to determine whether construction
schedules will be met. Recommends revision to schedule as necessary.
4) Engage directly with the Contractor on assigned Definable Features of Work (DFOW) and discuss principal
construction features and requirements, in terms of methods and equipment operations, related to plans and specs.
5) Prepare and review other reports such as results of tests, change orders or other deviations approved or submitted
with recommendations, etc. Review and comment on Submittals and Requests for Information (RFI).
6) Perform biddability, constructability, operability, environmental, sustainability (BCOES) reviews of plans and
specifications to determine practicability from a construction viewpoint whether physical obstruction or other
construction difficulties. Review and comment on Statements of Work (SOW) for contract modifications.
Conditions Of Employment:
1) Appointment may be subject to a suitability or fitness determination, as determined by a completed background investigation.
2) Initial and annual physical exam is required.
3) Position requires employee to serve on rotating shifts, weekends and holidays.
</t>
    </r>
    <r>
      <rPr>
        <b/>
        <sz val="11"/>
        <color rgb="FF000000"/>
        <rFont val="Calibri"/>
        <family val="2"/>
        <scheme val="minor"/>
      </rPr>
      <t>Qualifications</t>
    </r>
    <r>
      <rPr>
        <sz val="11"/>
        <color indexed="8"/>
        <rFont val="Calibri"/>
        <family val="2"/>
        <scheme val="minor"/>
      </rPr>
      <t xml:space="preserve">: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
To apply, please email SFC Ruckman at tabitha.n.ruckman.mil@mail.mil and include your resume, military biosketch, three evaluations (NCOER, OER, school evaluations), and your soldier Talent Profile.
</t>
    </r>
  </si>
  <si>
    <r>
      <rPr>
        <b/>
        <sz val="11"/>
        <color rgb="FF000000"/>
        <rFont val="Calibri"/>
        <family val="2"/>
        <scheme val="minor"/>
      </rPr>
      <t>26-6042, Length 179 days:</t>
    </r>
    <r>
      <rPr>
        <sz val="11"/>
        <color indexed="8"/>
        <rFont val="Calibri"/>
        <family val="2"/>
        <scheme val="minor"/>
      </rPr>
      <t xml:space="preserve">
Will consider a 12W (Carpentry and Masonry), 12H (Construction Engineering Supervisor), 12R (Electrician), 12K (Plumber), 12N (Horizontal), 12T (Technical Engineer), 12X (General Engineering Supervisor), or Warrant Officer
Construction Control Representative Responsibilities:
1) Observes and investigates all construction phases of highly complex projects to ensure compliance with contract schedules, specifications and shop drawings.
2) Confers with contractors concerning sufficiency and suitability of equipment being used, number of workers employed, etc., to assure completion of work on or ahead of schedule.
3) Review contractor's proposed working schedules for logic, adequacy and to determine whether construction schedules will be met. Recommends revision to schedule as necessary.  
4) Engage directly with the Contractor on assigned Definable Features of Work (DFOW) and discuss principal construction features and requirements, in terms of methods and equipment operations, related to plans and specs.
5) Prepare and review other reports such as results of tests, change orders or other deviations approved or submitted with recommendations, etc. Review and comment on Submittals and Requests for Information (RFI).
6) Perform biddability, constructability, operability, environmental, sustainability (BCOES) reviews of plans and specifications to determine practicability from a construction viewpoint whether physical obstruction or other construction difficulties.  Review and comment on Statements of Work (SOW) for contract modifications.
Conditions Of Employment: 
1) Appointment may be subject to a suitability or fitness determination, as determined by a completed background investigation.
2) Initial and annual physical exam is required.
3) Position requires employee to serve on rotating shifts, weekends and holidays.
</t>
    </r>
    <r>
      <rPr>
        <b/>
        <sz val="11"/>
        <color rgb="FF000000"/>
        <rFont val="Calibri"/>
        <family val="2"/>
        <scheme val="minor"/>
      </rPr>
      <t>Qualifications</t>
    </r>
    <r>
      <rPr>
        <sz val="11"/>
        <color indexed="8"/>
        <rFont val="Calibri"/>
        <family val="2"/>
        <scheme val="minor"/>
      </rPr>
      <t>: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
To apply, please email SFC Ruckman at tabitha.n.ruckman.mil@mail.mil and include your resume, military biosketch, three evaluations (NCOER, OER, school evaluations), and your soldier Talent Profile.</t>
    </r>
  </si>
  <si>
    <r>
      <rPr>
        <b/>
        <sz val="11"/>
        <color rgb="FF000000"/>
        <rFont val="Calibri"/>
        <family val="2"/>
        <scheme val="minor"/>
      </rPr>
      <t>26-6046, Length 1 Year:</t>
    </r>
    <r>
      <rPr>
        <sz val="11"/>
        <color indexed="8"/>
        <rFont val="Calibri"/>
        <family val="2"/>
        <scheme val="minor"/>
      </rPr>
      <t xml:space="preserve">
Serves as the Operations Division Deputy Chief, providing leadership,management, supervision and oversight over six (6) separate Operations Branch functions and staff in the areas of flood risk management operations and maintenance, recreation, environmental stewardship, budget and fiscal management, administrative support including personnel and related automated systems and manpower, and emergency management.
1. 75% Operations Deputy Chief is responsible personally and/or through a subordinate staff:
a. Plans and coordinates the development and management of the operating budgets and fiscal resources essential for the operation and maintenance of nine (9) separate operating projects, throughout three (3) major watershed basins within Albuquerque District.  
b. Plans, coordinates, directs and oversees the development and management of effective and efficient administrative support functions in key areas. 
c. Provides long range planning and policy recommendations on scheduling and modifications to flood control, recreation, sustainability and environmental stewardship projects. Attends meetings with the Operations Chief, and with various technical branches to assist with developing and recommending District project operating policies.
d. Plans, coordinates and oversees execution of the District’s Operations and Maintenance, Recreation and Environmental Stewardship programs. This includes maintenance of the District’s channels, 15 multi-purpose with flood control projects. Supports Operations branch supervisors in resolving complications with funding, priorities, and contractors. Ensures regular communication and coordination between all 6 Operations branches, and overall tracking of Operations work product delivery deadlines through regular Operations leadership meetings.  Represents the Corps in meetings with Federal, State, Local agencies and stakeholders. Responsible for ensuring the technical support branch has the appropriate oversight for engineering work products.
2. 25% As Branch Chief serves as a second level supervisor over two subordinate sections, exercises the full range of supervisory and managerial responsibilities for technical and administrative matters over the staff</t>
    </r>
    <r>
      <rPr>
        <sz val="11"/>
        <color rgb="FF000000"/>
        <rFont val="Calibri"/>
        <family val="2"/>
        <scheme val="minor"/>
      </rPr>
      <t>.</t>
    </r>
    <r>
      <rPr>
        <sz val="11"/>
        <color indexed="8"/>
        <rFont val="Calibri"/>
        <family val="2"/>
        <scheme val="minor"/>
      </rPr>
      <t xml:space="preserve">
</t>
    </r>
    <r>
      <rPr>
        <b/>
        <sz val="11"/>
        <color rgb="FF000000"/>
        <rFont val="Calibri"/>
        <family val="2"/>
        <scheme val="minor"/>
      </rPr>
      <t>Qualifications</t>
    </r>
    <r>
      <rPr>
        <sz val="11"/>
        <color indexed="8"/>
        <rFont val="Calibri"/>
        <family val="2"/>
        <scheme val="minor"/>
      </rPr>
      <t xml:space="preserve">: Candidate must have a Bachelor of Science in biology or engineering, preferably civil engineering. Candidate must have a valid driver's license.
To apply for this position, please send your resume, military biosketch, three evaluations, and your soldier talent profile to SFC Tabitha Ruckman at tabitha.n.ruckman.mil@mail.mil.
</t>
    </r>
  </si>
  <si>
    <r>
      <rPr>
        <b/>
        <sz val="11"/>
        <color rgb="FF000000"/>
        <rFont val="Calibri"/>
        <family val="2"/>
        <scheme val="minor"/>
      </rPr>
      <t>26-6045, Length 1 year:</t>
    </r>
    <r>
      <rPr>
        <sz val="11"/>
        <color indexed="8"/>
        <rFont val="Calibri"/>
        <family val="2"/>
        <scheme val="minor"/>
      </rPr>
      <t xml:space="preserve">
The service member selected for this position will serve on an Unmanned Aerial Vehicle (UAV) Mobile Training Team (MTT) for the Rapid Assessment of Prototype Technology Readiness Task Force (RAPTR TF) within the Office of the Under Secretary of War for Research and Engineering (OUSW R&amp;E). The individual selected for this position will participate in the planning and execution of training for prototype technologies within the OUSW R&amp;E ecosystem. The training provided by this MTT will be operator level employment, maintenance, and tactical network integration for Army and joint service personnel. Applicants must have experience with training plan development, strong
interpersonal communication skills, the ability to perform autonomously on small teams with minimal oversight, and
moderate aptitude with the Microsoft Office Suite of products (primarily PowerPoint, Excel, Outlook). The service member hired for this position will also participate in daily duty requirements for the RAPTR TF when not engaged directly in the MTT activities associated with this position. Travel for this position will be at least 25%.
</t>
    </r>
    <r>
      <rPr>
        <b/>
        <sz val="11"/>
        <color rgb="FF000000"/>
        <rFont val="Calibri"/>
        <family val="2"/>
        <scheme val="minor"/>
      </rPr>
      <t>Qualifications</t>
    </r>
    <r>
      <rPr>
        <sz val="11"/>
        <color indexed="8"/>
        <rFont val="Calibri"/>
        <family val="2"/>
        <scheme val="minor"/>
      </rPr>
      <t>: MOS 18A, 18B, 18C, 18D, 18E, 18F, 18Z or 180A with TS/SCI</t>
    </r>
  </si>
  <si>
    <t>26-6053</t>
  </si>
  <si>
    <t>Watercraft Operator</t>
  </si>
  <si>
    <t>Omaha</t>
  </si>
  <si>
    <t>NE</t>
  </si>
  <si>
    <r>
      <rPr>
        <b/>
        <sz val="11"/>
        <color rgb="FF000000"/>
        <rFont val="Calibri"/>
        <family val="2"/>
        <scheme val="minor"/>
      </rPr>
      <t>25-6053, Length 1 Year:</t>
    </r>
    <r>
      <rPr>
        <sz val="11"/>
        <color indexed="8"/>
        <rFont val="Calibri"/>
        <family val="2"/>
        <scheme val="minor"/>
      </rPr>
      <t xml:space="preserve">
Performs a variety of duties on towboats, barges, small boats, etc. 
May include land-based equipment construction operations during layup periods. 
1. Handling lines in making and breaking tows and moorings to assure that boats, barges, and other plant equipment are tied securely; making soundings, setting gang planks; attaching and removing hoisting and hook lines; general housekeeping and related duties. 
2. Operation of deck equipment such as power winches, water pumps, cables, checking and filling oil and greasing boat engines, power generator/engines, etc.; assisting in fueling operations; assisting in minor repairs to boats and other equipment.
3. Operates various vehicles such as automobile, pickup truck, dump trucks, and construction equipment such as wheeled loaders, off-road dump trucks, excavators, skid steer loaders, bulldozers. Follows all safety procedures and assists staff with developing and implementing hazard mitigation measures.
4. Transports motorboats on trailers back onto boat ramp in the Missouri River. Operates motorboats up to 26 feet in length on rivers and lakes, used as mode of travel and transports passengers or delivers items to specified locations.
</t>
    </r>
    <r>
      <rPr>
        <b/>
        <sz val="11"/>
        <color rgb="FF000000"/>
        <rFont val="Calibri"/>
        <family val="2"/>
        <scheme val="minor"/>
      </rPr>
      <t>Qualifications</t>
    </r>
    <r>
      <rPr>
        <sz val="11"/>
        <color indexed="8"/>
        <rFont val="Calibri"/>
        <family val="2"/>
        <scheme val="minor"/>
      </rPr>
      <t>: Any MOS or equivalent series: 12 series, 88 series, and 91 series. 
To apply for this job, please email your resume, military bio, evaluations, and your soldier talent profile to SFC Ruckman at tabitha.n.ruckman.mil@mail.mil.</t>
    </r>
  </si>
  <si>
    <t>26-6044</t>
  </si>
  <si>
    <t>26-6060</t>
  </si>
  <si>
    <t>Materiel Management Specialist</t>
  </si>
  <si>
    <r>
      <rPr>
        <b/>
        <sz val="11"/>
        <color rgb="FF000000"/>
        <rFont val="Calibri"/>
        <family val="2"/>
        <scheme val="minor"/>
      </rPr>
      <t>26-6044, Length 1 Year:</t>
    </r>
    <r>
      <rPr>
        <sz val="11"/>
        <color indexed="8"/>
        <rFont val="Calibri"/>
        <family val="2"/>
        <scheme val="minor"/>
      </rPr>
      <t xml:space="preserve">
Works under the very general direction of the Branch Chief, Mega Project Division. Clears, through supervisor or Project Review Board, plans or decisions to take short-cuts or to make compromises considered risky or extreme within the context of standard guides, precedents and techniques. Independently initiates project directives, reports, conferences, etc., and represents the organization in negotiations with the client, states, municipal authorities, interested parties, and local governments. Provides expert project management for projects of high dollar value (over $400M in total cost), of national priority, of environmental sensitivity, of extraordinary urgency, or having similar requirements. Assures the efficient, effective, and timely accomplishment and coordination of the planning, design and construction phases. In addition, coordinates the preparation of the project budget; the preparation of various costs, milestones, and management reports; and the staffing of internal and external reviews.
</t>
    </r>
    <r>
      <rPr>
        <b/>
        <sz val="11"/>
        <color rgb="FF000000"/>
        <rFont val="Calibri"/>
        <family val="2"/>
        <scheme val="minor"/>
      </rPr>
      <t>Qualifications</t>
    </r>
    <r>
      <rPr>
        <sz val="11"/>
        <color indexed="8"/>
        <rFont val="Calibri"/>
        <family val="2"/>
        <scheme val="minor"/>
      </rPr>
      <t>: 12A, PE (preferred), PMP (preferred)
To apply for this position, please email your resume, military biosketch, three evaluations, and your soldier talent profile to SFC Tabitha Ruckman at tabitha.n.ruckman.mil@mail.mil</t>
    </r>
  </si>
  <si>
    <r>
      <rPr>
        <b/>
        <sz val="11"/>
        <color rgb="FF000000"/>
        <rFont val="Calibri"/>
        <family val="2"/>
        <scheme val="minor"/>
      </rPr>
      <t>25-6410, Length 1 Year:</t>
    </r>
    <r>
      <rPr>
        <sz val="11"/>
        <color indexed="8"/>
        <rFont val="Calibri"/>
        <family val="2"/>
        <scheme val="minor"/>
      </rPr>
      <t xml:space="preserve">
The machinist operates conventional and computer-controlled machining equipment to produce precision parts, ensuring proper alignment, setup, and tooling adjustments. They perform minor machine setup modifications, inspect finished products using measurement instruments, and complete daily documentation for quality control and maintenance. Responsibilities also include general machine upkeep, material disposition, and adherence to prescribed shop methods to meet accuracy and safety standards. Under supervision, the machinist ensures compliance with machining guidelines, reporting complex setup needs to higher-level personnel.
NB: Please ensure that every application and resume received in response to the job advertisement is forwarded. Civilian experience will be considered for this position.
Qualifications:  MOS: 91E   AFSC: 2A7X1
Candidates must have expertise in operating machining tools, using measurement instruments, and interpreting blueprints. Strong attention to detail, adherence to safety protocols, and physical ability to work in a manufacturing environment are essential. Prior machining experience is preferred.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</si>
  <si>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25-6340, Length 1 Year:</t>
    </r>
    <r>
      <rPr>
        <sz val="11"/>
        <color indexed="8"/>
        <rFont val="Calibri"/>
        <family val="2"/>
        <scheme val="minor"/>
      </rPr>
      <t xml:space="preserve">
This position involves transporting and handling ammunition, explosives, hazardous materials, and cargo using road-rail vehicles, tractor-trailers, and straight trucks. Duties include operating multifunctional vehicles, performing dispatch services, inspecting and maintaining vehicles, and loading/unloading cargo. The role also includes snow removal tasks, compliance with safety regulations, and maintaining accurate records.
Qualifications:  Candidates must have advanced skills in operating road-rail and combination vehicles, knowledge of air brakes, hydraulic systems, and loading techniques, and the ability to identify safety hazards and ensure compliance with HAZMAT regulations. Strong mechanical knowledge, spatial judgment, and clear communication skills are essential. Physical fitness for lifting heavy items and the ability to work in varying weather and hazardous conditions are required.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</si>
  <si>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25-6341, Length 1 year:</t>
    </r>
    <r>
      <rPr>
        <sz val="11"/>
        <color indexed="8"/>
        <rFont val="Calibri"/>
        <family val="2"/>
        <scheme val="minor"/>
      </rPr>
      <t xml:space="preserve">
The role serves as an Ordering Officer responsible for procurement activities, utilizing Simplified Acquisition Procedures (SAP) for purchases up to $25,000. Duties include processing purchase requests, maintaining accountability of materials, conducting solicitations, procuring diverse items and services, negotiating purchase orders, and reconciling accounts. This position requires thorough research for specialized purchases, adaptation of contract clauses, and managing automated data processing tasks to support administrative and procurement activities.
Civilian experience will be considered for this position.
Qualifications:  Candidates must excel in government procurement and technical acquisitions, managing complex orders and pricing strategies with precision. They are proficient in small purchase systems and business arithmetic, ensuring accuracy in every transaction. Additionally, NK-III level leadership—demonstrated through effective communication, teamwork, and conflict resolution—is essential to streamline processes and optimize resources.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</si>
  <si>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25-6404, Length 1 Year:</t>
    </r>
    <r>
      <rPr>
        <sz val="11"/>
        <color indexed="8"/>
        <rFont val="Calibri"/>
        <family val="2"/>
        <scheme val="minor"/>
      </rPr>
      <t xml:space="preserve">
The Business Management Systems Specialist at Crane Army Ammunition Activity (CAAA) is responsible for integrating, modernizing, and sustaining business management systems. This role involves leading modernization efforts for Enterprise Resource Planning (ERP), Material Requirements Planning (MRP), Enterprise Data Warehouse (EDW), Logistic Modernization Program (LMP) SAP software applications, Extended Warehouse Management (EWM), General Fund Enterprise Business System (GFEBS), and Financial Improvement &amp; Audit Readiness (FIAR). The specialist analyzes, develops, and implements best business practices while coordinating modernization services across the organization. Additionally, they oversee data quality audits, ensure compliance with regulations, and provide technical guidance to leadership.
NB: Please ensure that every application and resume received in response to the job advertisement is forwarded. Civilian experience will be considered for this position.
Qualifications:  The Business Management Systems Specialist ensures the integration, modernization, and management of business systems, requiring expertise in ERP, financial appropriations, acquisition processes, and military operations. Strong leadership, problem-solving, and coordination skills are essential for optimizing workflows and improving operational efficiency across Crane Army Ammunition Activity.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</si>
  <si>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25-6411, Length 1 Year:</t>
    </r>
    <r>
      <rPr>
        <sz val="11"/>
        <color indexed="8"/>
        <rFont val="Calibri"/>
        <family val="2"/>
        <scheme val="minor"/>
      </rPr>
      <t xml:space="preserve">
The Operations Research Analyst conducts statistical analysis and mathematical studies to enhance munitions sustainment and readiness. This role involves designing and executing Operations Research/Systems Analysis/Risk Analysis (OR/SA/RA) methodologies to assess stockpile munition readiness, optimize logistics operations, and support command decision-making. The analyst applies descriptive statistics, modeling, simulation tools, and data mining to evaluate resource requirements and improve operational efficiency. Additionally, they collaborate with interdisciplinary teams, validate mathematical models, and provide recommendations for optimizing munitions logistics and readiness.
NB: Please ensure that every application and resume received in response to the job advertisement is forwarded. Civilian experience will be considered for this position.
Qualifications:  MOS: FA49   AFSC: 15AX
The Operations Research Analyst applies statistical analysis and modeling to assess logistics and munitions readiness, optimizing resources and improving efficiency. Strong analytical, problem-solving, and communication skills are essential for interpreting data, collaborating with teams, and advising leadership on strategic decisions.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</si>
  <si>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25-6562, Length 1 Year:</t>
    </r>
    <r>
      <rPr>
        <sz val="11"/>
        <color indexed="8"/>
        <rFont val="Calibri"/>
        <family val="2"/>
        <scheme val="minor"/>
      </rPr>
      <t xml:space="preserve">
Last three evaluations (if applicable)
1. Performs a variety of operations in the renovation, modification, demilitarization, care and preservation of ammunition and explosives, ranging from small arms up through 280 millimeter to include mines, grenades and rockets. Performs the disassembly and breakdown of ammunition items by operating a variety of machines, equipment and fixtures such as:
Pull-apart or breakdown machine to separate projectiles from shell casings and base or nose plugs from bombs and mines. Defusing, deboostering, resizing, depriming, and similar machines to remove fuses, boosters, primers, cartridges, or other assemblies or components. (40%)
2. Destroys a variety of explosives, ammunition and propellants by detonation and burning, following a variety of procedures specific to the particular items being destroyed. Included are incendiary destroyers, grenades, and smokepots. (35%)
3. Receives and controls the unloading of munitions to be destroyed in the destruction site. Inspects for condition and for correct lot number, unpacks and disassembles as required by condition, such as contamination, deterioration, or damage to assure complete destruction and to minimize low-order detonations and scattering of duds.
Receives and distributes initiating explosives (nitrostarch, TNT, C3, C4, etc.) at pits in quantities required for complete destruction. Primes explosives according to type of firing system used (e.g., electric, non-electric, detonating cord, etc.). Tests continuity of electrical system. Covers primed pits with earth, either by hand or by guiding heavy-duty equipment operators. Reports ready for detonation to supervisor. Detonates on instruction.
Inspects and polices area after gases have dissipated and residue material has cooled, searching for duds or fragments requiring a second detonation. When unexploded ordnance found is determined to be hazardous, detonates in place with a high-explosive charge.
Operates electric-, diesel-, or gasoline-powered fork lift trucks to move, stack and unstack, load and unload materials in and about warehouses, storage areas, loading docks, and on and off vehicles, etc.-Operates fork lifts capable of lifting up to 10,000 pounds to load, unload, stack, unstack, rewarehouse and move boxes, crates, packages, pallets, or loose items.
Regulates forks and truck movement, exercising care to avoid overloading or improperly stacking of moving supplies and materials.
Completes trip tickets and performs driver's maintenance in accord
Qualifications:  Knowledge of the safety precautions and procedures necessary to be taken with the variety of munitions and explosives worked on.
Knowledge of the full and detailed processes involved in the production line operations for maintenance of all munitions assigned the depot.
Ability to operate a forklift (less than 10,000 pounds lift capacity) to move, load, transfer, transport and stack or unstack palletized items in a safe manner.Applicants must email the following documents to holly.c.tilley.mil@mail.mil for consideration***
Professional Resume
Military Bio
Last three evaluations (if applicable)
Soldier Talent Profile (Army Only)</t>
    </r>
  </si>
  <si>
    <t>26-6062</t>
  </si>
  <si>
    <r>
      <rPr>
        <b/>
        <sz val="11"/>
        <color rgb="FF000000"/>
        <rFont val="Calibri"/>
        <family val="2"/>
        <scheme val="minor"/>
      </rPr>
      <t>26-6062,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DA 705/5500
Soldier Talent Profile
Chain of Command Contact Info (email/phone#)
Serves in support of the Corpus Christi Army Depot (CCAD) Security Division. Required to qualify as a member of the Naval Air Station Corpus Christi (NASCC) Auxiliary Security Force (ASF). Performs guard duties and vehicular inspections as directed by the Watch Commander or competent authority. SM will perform fixed post security operations located at NASCC perimeter gates and within the CCAD enclave and outlying buildings. Controls access to sensitive/restricted areas where there is potential for breach of security, public safety, or public health. Check and validate credentials for authorized entry into the installation. Provide security over-watch at control points to ensure safety/security of all NASCC/CCAD employees. Provide effective communication and superior customer service to all personnel within the installation. Be responsible for utilizing a variety of technology based systems and must have sufficient working knowledge of Microsoft based products. Civilian experience in security operations or law enforcement is favorable.
</t>
    </r>
    <r>
      <rPr>
        <b/>
        <sz val="11"/>
        <color rgb="FF000000"/>
        <rFont val="Calibri"/>
        <family val="2"/>
        <scheme val="minor"/>
      </rPr>
      <t>Qualifications</t>
    </r>
    <r>
      <rPr>
        <sz val="11"/>
        <color indexed="8"/>
        <rFont val="Calibri"/>
        <family val="2"/>
        <scheme val="minor"/>
      </rPr>
      <t>:  Must not have any disqualifying factors under the Lautenberg Amendment (Pub. L. 104–208, 18 U.S.C. § 922(g)), Uniform Code of Military Justice (UCMJ) violations in the past 3 years, or any pending or disqualifying civil or criminal actions. Must be able to maintain qualification and arm with M18 pistol, M16/M4 rifle, and M500 Shotgun.</t>
    </r>
  </si>
  <si>
    <r>
      <rPr>
        <b/>
        <sz val="11"/>
        <color rgb="FF000000"/>
        <rFont val="Calibri"/>
        <family val="2"/>
        <scheme val="minor"/>
      </rPr>
      <t>26-6037, Length 1 Year:</t>
    </r>
    <r>
      <rPr>
        <sz val="11"/>
        <color indexed="8"/>
        <rFont val="Calibri"/>
        <family val="2"/>
        <scheme val="minor"/>
      </rPr>
      <t xml:space="preserve">
Assist security team with various physical security patrols on Crane base.
</t>
    </r>
    <r>
      <rPr>
        <b/>
        <sz val="11"/>
        <color rgb="FF000000"/>
        <rFont val="Calibri"/>
        <family val="2"/>
        <scheme val="minor"/>
      </rPr>
      <t>Qualifications</t>
    </r>
    <r>
      <rPr>
        <sz val="11"/>
        <color indexed="8"/>
        <rFont val="Calibri"/>
        <family val="2"/>
        <scheme val="minor"/>
      </rPr>
      <t>:  Applicants must have no permanent profiles and be eligible to carry a weapon in the performance of their duties.
Applicants must email the following documents to holly.c.tilley.mil@mail.mil for consideration***
Professional Resume
Military Bio
Last three evaluations (if applicable)
Soldier Talent Profile (Army Only)</t>
    </r>
  </si>
  <si>
    <t>USASAC-TMO</t>
  </si>
  <si>
    <t>26-6071</t>
  </si>
  <si>
    <t>26-6072</t>
  </si>
  <si>
    <t>Human Resources NCO</t>
  </si>
  <si>
    <t>26-6073</t>
  </si>
  <si>
    <t>Human Resources Advisor</t>
  </si>
  <si>
    <t>26-6074</t>
  </si>
  <si>
    <t>Joint Force NCO Military Advisor</t>
  </si>
  <si>
    <t>E7:E8</t>
  </si>
  <si>
    <t>26-6076</t>
  </si>
  <si>
    <t>Intel NCO Military Advisor</t>
  </si>
  <si>
    <t>26-6078</t>
  </si>
  <si>
    <t>Counter Intel NCO Military Advisor</t>
  </si>
  <si>
    <t>26-6079</t>
  </si>
  <si>
    <t>Signal Intel NCO Military Advisor</t>
  </si>
  <si>
    <t>26-6080</t>
  </si>
  <si>
    <t>Joint Forces Military Advisor</t>
  </si>
  <si>
    <t>26-6081</t>
  </si>
  <si>
    <t>Signal Intel Military Advisor</t>
  </si>
  <si>
    <t>26-6083</t>
  </si>
  <si>
    <t>266th Range Squadron</t>
  </si>
  <si>
    <t>Link Unit Manager</t>
  </si>
  <si>
    <t>Mountain Home</t>
  </si>
  <si>
    <t>26-6087</t>
  </si>
  <si>
    <t>OPERATIONS OFFICER/S-3</t>
  </si>
  <si>
    <r>
      <rPr>
        <b/>
        <sz val="11"/>
        <color rgb="FF000000"/>
        <rFont val="Calibri"/>
        <family val="2"/>
        <scheme val="minor"/>
      </rPr>
      <t>26-6073, Length 420 days:</t>
    </r>
    <r>
      <rPr>
        <sz val="11"/>
        <color indexed="8"/>
        <rFont val="Calibri"/>
        <family val="2"/>
        <scheme val="minor"/>
      </rPr>
      <t xml:space="preserve">
Provides human resource expertise and assistance to the Saudi Arabian Ministry of Defense. Develops and delivers
training programs designed and tailored to advise in human resources operations, strength management, and manpower.
Mentors and coaches Saudi military forces: Providing guidance and expertise, helping develop the partnership,
enhancing their human resource capabilities, and improving their operational proficiency.
Building institutional capacity: This includes assisting with the development of military education and training
systems, organizational structures, and doctrine.
Provides technical and tactical advice: Offers guidance on human resources military operations, including planning,
execution, and post-mission analysis.
Facilitates communication and coordination: Acts as a liaison between U.S. forces and Saudi military forces,
improving interoperability and mutual support.
Providing intelligence and situational awareness: Advisors may assist with intelligence gathering and analysis,
helping partner nations understand threats and make informed decisions.
Diplomacy and security cooperation
Fostering relationships and building trust: Advisors engage with host nation leadership and personnel, building
rapport and strengthening alliances and partnerships.
Promoting US national security interests: They represent US values and interests while assisting in the development of partner nation security capabilities.</t>
    </r>
  </si>
  <si>
    <r>
      <rPr>
        <b/>
        <sz val="11"/>
        <color rgb="FF000000"/>
        <rFont val="Calibri"/>
        <family val="2"/>
        <scheme val="minor"/>
      </rPr>
      <t xml:space="preserve">26-6074, Length 420 days:
</t>
    </r>
    <r>
      <rPr>
        <sz val="11"/>
        <color indexed="8"/>
        <rFont val="Calibri"/>
        <family val="2"/>
        <scheme val="minor"/>
      </rPr>
      <t>In accordance with the 1977 Accords, provides joint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</si>
  <si>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26-6076, Length 420 days:</t>
    </r>
    <r>
      <rPr>
        <sz val="11"/>
        <color indexed="8"/>
        <rFont val="Calibri"/>
        <family val="2"/>
        <scheme val="minor"/>
      </rPr>
      <t xml:space="preserve">
In accordance with the 1977 Accords, provides joint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</si>
  <si>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26-6078, Length 420 days:</t>
    </r>
    <r>
      <rPr>
        <sz val="11"/>
        <color indexed="8"/>
        <rFont val="Calibri"/>
        <family val="2"/>
        <scheme val="minor"/>
      </rPr>
      <t xml:space="preserve">
In accordance with the 1977 Accords, provides joint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</si>
  <si>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26-6079, Length 420 days:</t>
    </r>
    <r>
      <rPr>
        <sz val="11"/>
        <color indexed="8"/>
        <rFont val="Calibri"/>
        <family val="2"/>
        <scheme val="minor"/>
      </rPr>
      <t xml:space="preserve">
In accordance with the 1977 Accords, provides intelligence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</si>
  <si>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26-6080, Length 420 days.</t>
    </r>
    <r>
      <rPr>
        <sz val="11"/>
        <color indexed="8"/>
        <rFont val="Calibri"/>
        <family val="2"/>
        <scheme val="minor"/>
      </rPr>
      <t xml:space="preserve">
In accordance with the 1977 Accords, provides joint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</si>
  <si>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26-6081, Length 420 days:</t>
    </r>
    <r>
      <rPr>
        <sz val="11"/>
        <color indexed="8"/>
        <rFont val="Calibri"/>
        <family val="2"/>
        <scheme val="minor"/>
      </rPr>
      <t xml:space="preserve">
In accordance with the 1977 Accords, provides intelligence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</si>
  <si>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26-6087, Length 1 Year:</t>
    </r>
    <r>
      <rPr>
        <sz val="11"/>
        <color indexed="8"/>
        <rFont val="Calibri"/>
        <family val="2"/>
        <scheme val="minor"/>
      </rPr>
      <t xml:space="preserve">
Serves as the Operations Officer for the United States Army Flight Training Detachment - Peace Vanguard (USAFTD-PV) . Assists in the leadership and management of over 50 assigned personnel. Technical management and oversight includes training management, operations, command and control and development of assigned missions with associated key logistics packages. Serves as representative for the Command and Detachment in all
operational matters. Develops policy and procedural guidance for subordinate leaders, as well as coordinating FMS mission planning objectives with other governmental agencies. Simultaneously coordinates mission logistics, personnel movements and aircraft transportation for multiple exercises. Execute short/long-term planning, annual training guidance development, and CCIR process management.</t>
    </r>
  </si>
  <si>
    <r>
      <rPr>
        <b/>
        <sz val="11"/>
        <color rgb="FF000000"/>
        <rFont val="Calibri"/>
        <family val="2"/>
        <scheme val="minor"/>
      </rPr>
      <t>26-6083, Length 1 Year:</t>
    </r>
    <r>
      <rPr>
        <sz val="11"/>
        <color indexed="8"/>
        <rFont val="Calibri"/>
        <family val="2"/>
        <scheme val="minor"/>
      </rPr>
      <t xml:space="preserve">
Input data into Link 16 Pulse Deconfliction Server (LPDS) for TFA approval. Ensure that the annual TFA waiver process is completed. Member will be the POC for any IDLs and network descriptions for the F-15SG. Assist as the TDLMO liaison and any exercise participation wavers needed for L-16 use. Assist with NDF to support Link 16.
</t>
    </r>
    <r>
      <rPr>
        <b/>
        <sz val="11"/>
        <color rgb="FF000000"/>
        <rFont val="Calibri"/>
        <family val="2"/>
        <scheme val="minor"/>
      </rPr>
      <t>Qualifications</t>
    </r>
    <r>
      <rPr>
        <sz val="11"/>
        <color indexed="8"/>
        <rFont val="Calibri"/>
        <family val="2"/>
        <scheme val="minor"/>
      </rPr>
      <t>:  Link 16 Unit Manager (LUM) Course JT-220 or Multi-TDL Operations Planners Course, JT-201. Member must also hold at a minimum a SECRET clearance.</t>
    </r>
  </si>
  <si>
    <r>
      <rPr>
        <b/>
        <sz val="11"/>
        <color rgb="FF000000"/>
        <rFont val="Calibri"/>
        <family val="2"/>
        <scheme val="minor"/>
      </rPr>
      <t>26-6071, Length 420 days:</t>
    </r>
    <r>
      <rPr>
        <sz val="11"/>
        <color indexed="8"/>
        <rFont val="Calibri"/>
        <family val="2"/>
        <scheme val="minor"/>
      </rPr>
      <t xml:space="preserve">
Serves as a Joint Staff Advisor responsible for evaluating, coordinating, and assisting in the Saudi Land Forces
planning, monitoring, and assessing activities to operate in a joint environment. Performs a myriad of advising
functions to include: translating higher headquarters guidance from Saudi National Defense documents into
operations, coordinate with higher-level headquarters, subordinate commands, and integration into the joint force as directed in pursuit of KSA Campaign Support Plan (CSP) objectives; collaborate with Allies and partner nations in
mutually supporting Strategic efforts; and advise on operational concepts for tactical implementation; and respond to requests for information (RFIs).
Serves as a joint-capable plans officer to assist the Saudi Ministry of Defense that maintains domain-wide visibility
over requirements, resources, and priorities; anticipates and delivers with speed and precision to meet operational
needs of the Saudi joint force commander; and acts with unity of effort in the planning and execution across the joint operations area in an environment of continuous business transformation and innovation.</t>
    </r>
  </si>
  <si>
    <r>
      <rPr>
        <b/>
        <sz val="11"/>
        <color rgb="FF000000"/>
        <rFont val="Calibri"/>
        <family val="2"/>
        <scheme val="minor"/>
      </rPr>
      <t>26-6072, Length 420 days:</t>
    </r>
    <r>
      <rPr>
        <sz val="11"/>
        <color indexed="8"/>
        <rFont val="Calibri"/>
        <family val="2"/>
        <scheme val="minor"/>
      </rPr>
      <t xml:space="preserve">
Provides human resource expertise and assistance to the Saudi Arabian Ministry of Defense. Develops and delivers
training programs designed and tailored to advise in human resources operations, strength management, and manpower.
Mentors and coaches Saudi military forces: Providing guidance and expertise, helping develop the partnership,
enhancing their human resource capabilities, and improving their operational proficiency.
Building institutional capacity: This includes assisting with the development of military education and training
systems, organizational structures, and doctrine.
Provides technical and tactical advice: Offers guidance on human resources military operations, including planning,
execution, and post-mission analysis.
Facilitates communication and coordination: Acts as a liaison between U.S. forces and Saudi military forces,
improving interoperability and mutual support.
Providing intelligence and situational awareness: Advisors may assist with intelligence gathering and analysis,
helping partner nations understand threats and make informed decisions.
Diplomacy and security cooperation
Fostering relationships and building trust: Advisors engage with host nation leadership and personnel, building
rapport and strengthening alliances and partnerships.
Promoting US national security interests: They represent US values and interests while assisting in the development of partner nation security capabilities.</t>
    </r>
  </si>
  <si>
    <t>ID</t>
  </si>
  <si>
    <t>26-6095</t>
  </si>
  <si>
    <t>Supply/Parts Warehouse Inventory Assistant</t>
  </si>
  <si>
    <t>26-6097</t>
  </si>
  <si>
    <t>Aviation Maintenance Officer</t>
  </si>
  <si>
    <t>26-6098</t>
  </si>
  <si>
    <t xml:space="preserve">DLA Energy – HQ </t>
  </si>
  <si>
    <t>26-6103</t>
  </si>
  <si>
    <t>TACOM-Anniston</t>
  </si>
  <si>
    <t>Traffic Management Specialist</t>
  </si>
  <si>
    <t>Anniston</t>
  </si>
  <si>
    <t>AL</t>
  </si>
  <si>
    <t>26-6109</t>
  </si>
  <si>
    <t>Quality Assurance Representative</t>
  </si>
  <si>
    <t>E6:O1:W1</t>
  </si>
  <si>
    <t>26-6111</t>
  </si>
  <si>
    <t>Crane Operator</t>
  </si>
  <si>
    <t>26-6112</t>
  </si>
  <si>
    <t>26-6113</t>
  </si>
  <si>
    <t>Lock and Dam Equipment Mechanic</t>
  </si>
  <si>
    <t>26-6114</t>
  </si>
  <si>
    <t>Lock and Dam Operator</t>
  </si>
  <si>
    <t>26-6115</t>
  </si>
  <si>
    <r>
      <rPr>
        <b/>
        <sz val="11"/>
        <color rgb="FF000000"/>
        <rFont val="Calibri"/>
        <family val="2"/>
        <scheme val="minor"/>
      </rPr>
      <t>26-6095, Length 60 days:</t>
    </r>
    <r>
      <rPr>
        <sz val="11"/>
        <color indexed="8"/>
        <rFont val="Calibri"/>
        <family val="2"/>
        <scheme val="minor"/>
      </rPr>
      <t xml:space="preserve">
The Supply / Parts Warehouse Inventory Assistant is responsible for assisting Republic of Singapore Air Force
(RSAF) logistics section complete 100% inventory. Assistant will receive a full orientation for inventory methods and
procedures prior to executing duties. Assistants are responsible for completing all assigned inventory activities and providing accurate reporting. Key tasks include accurate physical inventory, completion of all inventory documents,
and reporting any discrepancies to RSAF supply team. Supply specialist (92Y/A) preferred but experience conducting inventories at a minimum. 
Augmentee Logistics Support: Responsible for augmenting United States Army Flight Training Detachment's (USAFTD) facilitation of the RSAF annual inventory. All augmentees will report directly to USAFTD personnel and work alongside RSAF supply team. Inventory assistants will receive daily targets in order to meet timelines. Warehouse is located at Silver Bell Army Heliport. Lodging, meals, and travel through DTS will be provided. Inventory activities will occur Monday - Saturday, 0900-1700. Applicants should possess proper military bearing, appearance, discipline, and the ability to work in a multicultural environment, as well as the motivation to work with their home unit to attain the required documentation for their application.</t>
    </r>
  </si>
  <si>
    <r>
      <rPr>
        <b/>
        <sz val="11"/>
        <color rgb="FF000000"/>
        <rFont val="Calibri"/>
        <family val="2"/>
        <scheme val="minor"/>
      </rPr>
      <t>26-6097, Length 1 year:</t>
    </r>
    <r>
      <rPr>
        <sz val="11"/>
        <color indexed="8"/>
        <rFont val="Calibri"/>
        <family val="2"/>
        <scheme val="minor"/>
      </rPr>
      <t xml:space="preserve">
Aviation Maintenance Officer (AMO) for the United States Army Flight Training Detachment (USAFTD) - Peace Vanguard, a Republic of Singapore Air Force (RSAF) foreign military sales (FMS) program in Marana, AZ. Supervise and mentor thirty-six US Aviation maintenance personnel. Responsible for coordinating and facilitating scheduled, unscheduled, and back shop maintenance for six AH-64Ds, owned and operated by RSAF. Work closely with Singapore logistics and maintenance personnel for aircraft management, maintenance production, and staff coordination IOT maximize maintenance resources. Oversee the planning and execution of aviation maintenance activities supporting multi-national exercises including live-fire gunnery, joint air-ground integration, and integrated multi-platform close air support. Develop, supervise, and execute DART plan alongside RSAF recovery team. One year of aviation maintenance experience required. 15D with Aviation Maintenance Officer Course (AMOC) preferred. Unit will schedule AMOC ground course for selected candidate if not already qualified. AH-64D qualified candidates will be designated FAC 2. UH-60 and UH-72 qualified candidates will be designated FAC 3. All other
aircraft qualified candidates will be designated FAC 4. Position is for 1-year with an opportunity for extension for an additional year. Service member will complete and maintain assigned Defense Security Cooperation certificate for assigned functional area and certification level.</t>
    </r>
  </si>
  <si>
    <r>
      <rPr>
        <b/>
        <sz val="11"/>
        <color rgb="FF000000"/>
        <rFont val="Calibri"/>
        <family val="2"/>
        <scheme val="minor"/>
      </rPr>
      <t>26-6098, Length 1 year:</t>
    </r>
    <r>
      <rPr>
        <sz val="11"/>
        <color indexed="8"/>
        <rFont val="Calibri"/>
        <family val="2"/>
        <scheme val="minor"/>
      </rPr>
      <t xml:space="preserve">
The incumbent will be responsible for reviewing, validating and submitting civilian and military position description requests in HR system.  Assist and recommend workforce alignment changes.  Review, validate, and process mission and functions for DLA Energy to include creating organization charts and general orders.  Submit personnel actions after validating and ensuring for accuracy, tracking until completion.  Update tracking reports, excel reports, and manpower reports.  Utilize Forth Estate Manpower tracking System to ensure billets are up to date.  Maintain records.  Submit and track requests requiring Command approval.
Qualifications:  Security Clearance: Secret</t>
    </r>
  </si>
  <si>
    <r>
      <rPr>
        <b/>
        <sz val="11"/>
        <color rgb="FF000000"/>
        <rFont val="Calibri"/>
        <family val="2"/>
        <scheme val="minor"/>
      </rPr>
      <t>26-6103, Length 1 Year:</t>
    </r>
    <r>
      <rPr>
        <sz val="11"/>
        <color indexed="8"/>
        <rFont val="Calibri"/>
        <family val="2"/>
        <scheme val="minor"/>
      </rPr>
      <t xml:space="preserve">
Serves as Traffic Management Specialist (88N) in the Directorate Production Management. Plans, coordinates and controls materials and equipment moves by air, rail, motor, military convoy, etc. Develops and implements policies related to unit movement of cargoes for deployment contingency, rail, truck, aircraft shipments to support CONUS AND OCONUS Position receives and reviews shipment and movement directives or movement authorizations issued by higher headquarters and depot customers; prepares movement and loading plans; and determines materials, personnel, and equipment requirements to execute the shipment schedule on time. Develops load plans for movement of material to include keeping a master electronic file of all material moving from Anniston Army Depot. Reviews all related transportation regulations, including movement phases and time requirements, technical manuals, technical bulletins, USTRANS COM unit state transportation command field manuals, pamphlets, safety messages, and other materials to ensure the accuracy of documents implementation as directed. Serves as Anniston Army Depot primary point of contact for AMC and TACOM during the development and execution of movement and shipping plans. Provides technical expertise and guidance on all shipping movements by reviewing, validating and coordinating movements with shipping and mobilization movement plans provided by AMC and TACOM. Monitors rail movement and approves rail and aircraft loading plans to ensure the efficient use of rail cars and aircraft and continually monitors shipment for delay. Makes arrangements to ensure that necessary personnel and equipment are available for a safe and timely load out and movement. Pulls automated reports from SYNCADA and Cargo Movement Operation System (CMOS) in order to review these transactions and apply them to the Integrated Booking System (IBS) to review multiple carrier accounts for errors and financial reports are pulled and sent to IBO in order to verify accountability from a funds perspective to monitor payments sent to Shipping Carrier and funds spent by organization. Advises transportation and shipping personnel, as well as senior ANAD management on the requirements to certify delivery of materials and payment sent to carrier.
Qualifications:  Broad knowledge of the operations, practices, and policies of the organization's functional or program activities, such as supply to develop, integrate, and coordinate transportation plans and programs. Comprehensive knowledge of a wide range of traffic management policies and practices in a specialized function to support traffic management procurement, dedicated truck or air carrier service, foreign military sales and material management for supply depots.</t>
    </r>
  </si>
  <si>
    <r>
      <rPr>
        <b/>
        <sz val="11"/>
        <color rgb="FF000000"/>
        <rFont val="Calibri"/>
        <family val="2"/>
        <scheme val="minor"/>
      </rPr>
      <t>26-6111, Length 1 year:</t>
    </r>
    <r>
      <rPr>
        <sz val="11"/>
        <color indexed="8"/>
        <rFont val="Calibri"/>
        <family val="2"/>
        <scheme val="minor"/>
      </rPr>
      <t xml:space="preserve">
Operates barge-mounted cranes (approximately 100–140-ton capacity with various size buckets and various length
booms) required in the maintenance of navigation locks and dams and navigation channels, performing difficult
operations where maneuverability is restricted and accuracy is critical. Uses such attachments as clamshell bucket,
orange-peel bucket, drag bucket, and pile driving hammer on friction type machine. Blocks and headache ball will be
used on friction and hydraulic type cranes. Determines length and angle of boom and proper positioning of crane for
all work performed. As required, operates other types of cranes for which authorized. The general scope of work tends
to vary according to season of year. The following work assignments are typical of duties performed, i.e., pile driving, duty cycle, de-waterings, rigging/lift plans, operate heavy equipment machinery.
Duty Location:  7400 Leake Ave New Orleans, LA 70118
Qualifications: Crane Operator's Certificate from an accredited (nationally recognized accrediting organization) crane/derrick
operator testing organization; or Qualification by a professionally independent source that qualifies crane operators; or Qualification by the U.S. military; or licensing by a U.S. Government Entity. Once selected, selectee must be
certified and trained on USACE plant prior to commencing work.</t>
    </r>
  </si>
  <si>
    <r>
      <rPr>
        <b/>
        <sz val="11"/>
        <color rgb="FF000000"/>
        <rFont val="Calibri"/>
        <family val="2"/>
        <scheme val="minor"/>
      </rPr>
      <t>26-6112, Length 1 Year:</t>
    </r>
    <r>
      <rPr>
        <sz val="11"/>
        <color indexed="8"/>
        <rFont val="Calibri"/>
        <family val="2"/>
        <scheme val="minor"/>
      </rPr>
      <t xml:space="preserve">
Conducts hydrographic surveys of the district's navigation channels to accurately locate channel deficiencies, sunken vessels and/or other obstructions that may interfere with use of the waterway, uses Differential Global Positioning instrumentation in conjunction with motion-corrected single beam bathymetric systems and hydrographic computer software, analyzes raw survey data, directs the use of equipment
and vessels to gather necessary information on channel conditions, and investigates reported underwater channel
obstructions.
To apply for this position, please email your resume, military bio, three evaluations, and your Soldier Talent profile to SFC Tabitha Ruckman at tabitha.n.ruckman.mil@mail.mil.</t>
    </r>
  </si>
  <si>
    <r>
      <rPr>
        <b/>
        <sz val="11"/>
        <color rgb="FF000000"/>
        <rFont val="Calibri"/>
        <family val="2"/>
        <scheme val="minor"/>
      </rPr>
      <t>26-6113, Length 1 year:</t>
    </r>
    <r>
      <rPr>
        <sz val="11"/>
        <color indexed="8"/>
        <rFont val="Calibri"/>
        <family val="2"/>
        <scheme val="minor"/>
      </rPr>
      <t xml:space="preserve">
Implements and maintains a site-specific program of scheduled inspections, test operations, preventive maintenance, and planned or unplanned emergency repair and replacement of a wide variety of electrical, electronic, hydraulics, and mechanically interrelated/interlocking facility equipment and controls. Equipment controls serviced are typically unique to navigation lock and dam facilities, ranging in age from essentially original equipment to that which is electronic state-of-the-art resulting from major rehabilitation and updating (i.e., variable frequency drives).
Independently schedules day-to-day maintenance and repair work; participates in short-term and long-term preventive
maintenance and repair/replacement planning; performs the most complex troubleshooting, diagnostic maintenance
inspection and repair work; and provides technical direction to other full-time and seasonal lower-graded personnel
assigned to assist in the accomplishment of repair and maintenance work. Overall site responsibility for maintenance and repair operations extends also to maintenance, repair, and replacement of parts, systems, equipment, or basic structure items normally associated with buildings and grounds at the facility. When required, performs locking of boats and dam gate operations. Implements and maintains a program of scheduled and unplanned/ emergency inspections, test operations, preventive maintenance, and repair/replacement of electrical, electronic, hydraulic, and mechanical interrelated/interlocking equipment and controls. Maintains continuing vigilance through personal observation, scheduled maintenance activities, inspections, discussions with operating personnel, and with supervisor to detect changes or variances in equipment functioning, response to operating commands or sounds that may signal.
impending electrical, electronic, mechanical, hydraulic, or pneumatic malfunctions or breakdowns.
To apply for this position, please send your resume, military bio, three evaluations, and your Soldier Talent Profile.</t>
    </r>
  </si>
  <si>
    <r>
      <rPr>
        <b/>
        <sz val="11"/>
        <color rgb="FF000000"/>
        <rFont val="Calibri"/>
        <family val="2"/>
        <scheme val="minor"/>
      </rPr>
      <t>26-6114, Length 1 Year:</t>
    </r>
    <r>
      <rPr>
        <sz val="11"/>
        <color indexed="8"/>
        <rFont val="Calibri"/>
        <family val="2"/>
        <scheme val="minor"/>
      </rPr>
      <t xml:space="preserve">
orks alone or as part of a two-man team during lockages. Handles bow or stern lines, walks lines to proper locations along wall and snubs lines to assist pilot in maneuvering craft into position. Secures towlines to lock wall as required. Operates electrical or electronic gate control to open or close gates at one end of the lock chamber. As necessary during operation, removes debris or ice in path of gates or in lock wall recesses to avoid equipment or machinery damage. Operates electrically, electronic, or hydraulically controlled valves controlling flow of water for emptying and filling operation, and during double lockages, operates electrical tow haulage unit as applicable to move barges into and out of lock chamber. Operates light and horn signals to vessels entering and leaving lock chamber. Understanding instructions or as directed,contacts boat pilots to obtain data such as number of passengers, tonnage and commodities being transported, point of origin and destination, etc., and following established procedures, records data plus information such as name of vessel, time of lockage, direction of travel and other pertinent facts about lockage. Operates electrical or electronic controls to raise or lower dam gates in accordance with specific instructions regarding time and degree of gate change. May be required to raise and lower wickets based on site specific facilities. Performs a variety of tasks in providing assistance to, and/or personally performing work required for the installation, repair and maintenance of lock or lock and dam machinery and equipment of mechanical or electrical type, concrete work, etc. Provides similar assistance to maintenance repair crews engaged in major work on lock or lock and dam appurtenant structures. Performs continuing and special operational or functional checks on machinery to avoid untimely or dangerous equipment breakdown, and identify development of unsafe situations, and reports same to supervisor. Operates a variety of power-driven hand tools and uses a variety of hand/mechanical tools to accomplish the maintenance tasks. May operate various types of floating plant and mobile equipment to accomplish tasks. May perform various sub-journeyman work such as welding, plumbing, carpentry, painting, electrical, etc. in the performance of duties. Other similar duties as assigned.
Duty location: 7400 Leake Ave New Orleans, LA 70118
To apply for this position, please email your resume, military bio, three evaluations, and your Soldier Talent Profile to SFC Tabitha Ruckman at tabitha.n.ruckman.mil@mail.mil.</t>
    </r>
  </si>
  <si>
    <r>
      <rPr>
        <b/>
        <sz val="11"/>
        <color rgb="FF000000"/>
        <rFont val="Calibri"/>
        <family val="2"/>
        <scheme val="minor"/>
      </rPr>
      <t>26-6115, Length 1 Year:</t>
    </r>
    <r>
      <rPr>
        <sz val="11"/>
        <color indexed="8"/>
        <rFont val="Calibri"/>
        <family val="2"/>
        <scheme val="minor"/>
      </rPr>
      <t xml:space="preserve">
Operates twin-engine and diesel-powered vessels (26-65 foot in length), navigates and maneuvers vessels for personnel engaged in conducting hydrographic and reconnaissance surveys along various waterways, maintains and conducts daily and monthly inspections on vessels, complies with navigation regulations
and practices for the safety of personnel, and performs operator maintenance in accordance with established rules
and regulations.
Qualifications: Must have certifications and licenses to operate a small craft vessel.
Duty Location: 7400 Leake Ave New Orleans, LA 70118
To apply for this position, please send your resume, military bio, three evaluations, and your Soldier Talent Profile to SFC Tabitha Ruckman at tabitha.n.ruckman.mil@mail.mil.</t>
    </r>
  </si>
  <si>
    <t>Engineering Tech - Civil Survey Techn</t>
  </si>
  <si>
    <r>
      <rPr>
        <b/>
        <sz val="11"/>
        <color rgb="FF000000"/>
        <rFont val="Calibri"/>
        <family val="2"/>
        <scheme val="minor"/>
      </rPr>
      <t>26-6109, Length 1 Year:</t>
    </r>
    <r>
      <rPr>
        <sz val="11"/>
        <color indexed="8"/>
        <rFont val="Calibri"/>
        <family val="2"/>
        <scheme val="minor"/>
      </rPr>
      <t xml:space="preserve">
Hiring for multiple locations: New Orleans, LA and Lafayette LA 
The Quality Assurance Representative III is expected to interpret plans and specifications relating to construction
problems of normal difficulty, that is those for which there are precedents and those without unusual complications.
The Quality Assurance Representative III will resolve differences between plans and specifications when such differences do not involve questions of cost or engineering design. Engineering and supervisory assistance is readily available and is provided as needed to assist in interpreting plans and specifications and in resolving differences involving complex problems. Technical assistance is also available on specialized trade crafts or materials problems. Inspection reports are reviewed for accuracy, completeness, and adequacy. Unusually difficult and novel problems are discussed with the supervisor.  Quality Assurance Representative III's are typically authorized to approve minor deviations in construction methods and practices which conform to established precedents, and do not involve added costs, and are consistent with contract plan and specifications. Decisions by Quality Assurance Representative III's on the acceptability of construction methods and practices about workmanship materials and the finished product are considered to be final.
</t>
    </r>
    <r>
      <rPr>
        <b/>
        <sz val="11"/>
        <color rgb="FF000000"/>
        <rFont val="Calibri"/>
        <family val="2"/>
        <scheme val="minor"/>
      </rPr>
      <t>Qualifications</t>
    </r>
    <r>
      <rPr>
        <sz val="11"/>
        <color indexed="8"/>
        <rFont val="Calibri"/>
        <family val="2"/>
        <scheme val="minor"/>
      </rPr>
      <t>: High school diploma and general construction experience
To apply for this position, please email your military bio, resume, and soldier Talent Profile to SFC Tabitha Ruckman at tabitha.n.ruckman.mil@mail.mil.</t>
    </r>
  </si>
  <si>
    <t>26-6118</t>
  </si>
  <si>
    <t>Fuel Operations NCO</t>
  </si>
  <si>
    <t>Elmendorf AFB</t>
  </si>
  <si>
    <t>AK</t>
  </si>
  <si>
    <t>26-6119</t>
  </si>
  <si>
    <t>26-6121</t>
  </si>
  <si>
    <t>UAS Trainer (Maintenance/Operations) OUSW R&amp;E</t>
  </si>
  <si>
    <t>E6:E7:W1:W2</t>
  </si>
  <si>
    <t>Yuma</t>
  </si>
  <si>
    <r>
      <rPr>
        <b/>
        <sz val="11"/>
        <color rgb="FF000000"/>
        <rFont val="Calibri"/>
        <family val="2"/>
        <scheme val="minor"/>
      </rPr>
      <t>26-6118, Length 1 Year:</t>
    </r>
    <r>
      <rPr>
        <sz val="11"/>
        <color indexed="8"/>
        <rFont val="Calibri"/>
        <family val="2"/>
        <scheme val="minor"/>
      </rPr>
      <t xml:space="preserve">
Provide Strategic and operational energy logistics sustainment of steady state and contingency operations in the Western Hemisphere (Continental United States (CONUS), Alaska and Canada.  Includes support of strategic to operational energy logistics sustainment planning, analysis, exercises and execution of Homeland Defense (HD) and DoD Support to Civil Authorities (DSCA) operations for Combatant Commands (CCMDs), Federal/State Agencies (Interagency) and International Allies.  Analyzing, evaluating, and conducting critical assessments of support operations. Analysis of complex problems, interpret operational needs, and develop integrated, creative solutions.
Evaluate current infrastructure to support future requirements and assist in the development of mitigation strategy to support COCOM requirements. Provide comprehensive advice to senior leadership on the development, implementation, and evaluation of changes and improvements to existing operations, systems, and procedures.  Provide knowledge and understanding of U.S. Military Service petroleum storage and distribution capabilities, military sustainment operations, and national security policies and concepts in order for DLA Energy Americas North to provide the most comprehensive and best support options. Provide expertise and knowledge of DLA Energy peacetime, wartime and emergency bulk petroleum sustainment doctrines and associated DLA Energy planning systems, policies, procedures, and regulations. Analysis identifying issues or trends and formulating solution sets in order to maximize readiness and capability. Ensure DLA Energy plans and programs, mobility and ground fuel support, inventory auditability and Defense Fuel Support Point (DFSP) management practices can support mission requirements. Evaluation and analysis of the commercial petroleum industry and military petroleum distribution systems utilized in Alaska.
</t>
    </r>
    <r>
      <rPr>
        <b/>
        <sz val="11"/>
        <color rgb="FF000000"/>
        <rFont val="Calibri"/>
        <family val="2"/>
        <scheme val="minor"/>
      </rPr>
      <t>Qualifications</t>
    </r>
    <r>
      <rPr>
        <sz val="11"/>
        <color indexed="8"/>
        <rFont val="Calibri"/>
        <family val="2"/>
        <scheme val="minor"/>
      </rPr>
      <t>:  Applicants must submit the following documents in their application to be considered for the position; Enlisted Record Brief, Official Military Photo, Last three Military Evaluations, Physical Fitness Test, and Military Biography.
AFSC 2F071</t>
    </r>
  </si>
  <si>
    <r>
      <rPr>
        <b/>
        <sz val="11"/>
        <color rgb="FF000000"/>
        <rFont val="Calibri"/>
        <family val="2"/>
        <scheme val="minor"/>
      </rPr>
      <t>26-6121, Length 1 year:</t>
    </r>
    <r>
      <rPr>
        <sz val="11"/>
        <color indexed="8"/>
        <rFont val="Calibri"/>
        <family val="2"/>
        <scheme val="minor"/>
      </rPr>
      <t xml:space="preserve">
Select -15 Series Personnel (15C, 15E, 15M, 15X, 15W, 150U) required. TF RAPTR (Rapid Assessment of Prototype Technology Readiness), within the Office of the Under Secretary of War for Research &amp; Engineering (OUSW R&amp;E), has been tasked with establishing an operational site at Yuma Proving Ground (YPG) to support experimentation and training on Nonstandard Group 1-3 UAS. Service members (SMs) will undergo comprehensive training on all aspects of selected platforms, including launch and recovery operations, payload operations, maintenance, and ground operations. Along with conducting UAS operations, SMs will act as a TF RAPTR liaison for government activities, industry partner engagement, and training site coordination in order to enable the acceleration of emerging technology to the Joint Warfighter. Individuals will be asked to perform duties as needed when not engaged with direct flight operations. Instructor Operator/Standardization Operator and Technical Inspectors are highly preferred.  Individuals must be independently driven and operationally focused to achieve mission requirements with limited oversight while executing at the highest levels for the Department of War.
</t>
    </r>
    <r>
      <rPr>
        <b/>
        <sz val="11"/>
        <color rgb="FF000000"/>
        <rFont val="Calibri"/>
        <family val="2"/>
        <scheme val="minor"/>
      </rPr>
      <t>Qualifications</t>
    </r>
    <r>
      <rPr>
        <sz val="11"/>
        <color indexed="8"/>
        <rFont val="Calibri"/>
        <family val="2"/>
        <scheme val="minor"/>
      </rPr>
      <t>:  15C, 15E, 15M, 15W, 15X, 150U. Eligible for TS/SCI. Ability to obtain a Class 4 UAS flight physical.</t>
    </r>
  </si>
  <si>
    <t>26-6123</t>
  </si>
  <si>
    <t>Information Technology Specialist</t>
  </si>
  <si>
    <t>26-6124</t>
  </si>
  <si>
    <t>26-6127</t>
  </si>
  <si>
    <t>USACE - Portland District (NWP)</t>
  </si>
  <si>
    <t>Culinary Specialist/Chef</t>
  </si>
  <si>
    <t>Portland</t>
  </si>
  <si>
    <t>OR</t>
  </si>
  <si>
    <t>26-6128</t>
  </si>
  <si>
    <t>Electronic Integrated systems Mechanic</t>
  </si>
  <si>
    <t>26-6129</t>
  </si>
  <si>
    <t>26-6131</t>
  </si>
  <si>
    <t>Instructor Pilot Master Gunner</t>
  </si>
  <si>
    <t>26-6133</t>
  </si>
  <si>
    <t>SENIOR AH-64D REPAIRER</t>
  </si>
  <si>
    <t>26-6134</t>
  </si>
  <si>
    <t>AH-64D Armament Section Supervisor</t>
  </si>
  <si>
    <t>26-6135</t>
  </si>
  <si>
    <t>AH-64D Powerplant Repairer</t>
  </si>
  <si>
    <t>26-6136</t>
  </si>
  <si>
    <t>Unit Supply Specialist</t>
  </si>
  <si>
    <t>26-6137</t>
  </si>
  <si>
    <t>Standardization Instructor Pilot</t>
  </si>
  <si>
    <t>Facilities and Equipment Maintenance System Tech</t>
  </si>
  <si>
    <r>
      <rPr>
        <b/>
        <sz val="11"/>
        <color rgb="FF000000"/>
        <rFont val="Calibri"/>
        <family val="2"/>
        <scheme val="minor"/>
      </rPr>
      <t>26-6123,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Performs advanced computer systems administration and customer support in a rapidly evolving IT environment. Responsible for evaluating, procuring, installing, implementing, managing, and administering IT systems across multiple logistical sites. Provides technical guidance to junior IT staff and collaborates with functional specialists to ensure mission success. Major duties include serving as primary Service Desk support for personal computers, peripherals, and software. Installs, troubleshoots, and repairs hardware/software issues, ensuring compatibility and compliance with standards. Configures and integrates applications to meet user needs, provides user training, and documents processes in shared resources. Utilizes SCCM for imaging, patching, and software deployment; ensures systems are 100% STIG compliant using ACAS, SCAP, and DISA tools. Applies network diagnostic tools (e.g., Fluke, Wireshark, SolarWinds) to resolve connectivity issues and support recovery from system failures or malware incidents. Maintains incident tracking in CA Service Desk with closure targets, delivers hardware across Depot facilities, and performs tasks requiring lifting, walking, and occasional on-site support.</t>
    </r>
  </si>
  <si>
    <r>
      <rPr>
        <b/>
        <sz val="11"/>
        <color rgb="FF000000"/>
        <rFont val="Calibri"/>
        <family val="2"/>
        <scheme val="minor"/>
      </rPr>
      <t>26-6124, Length 1 Year:</t>
    </r>
    <r>
      <rPr>
        <sz val="11"/>
        <color indexed="8"/>
        <rFont val="Calibri"/>
        <family val="2"/>
        <scheme val="minor"/>
      </rPr>
      <t xml:space="preserve">
Applicants must email the following documents to leanne.felvus-webb.mil@mail.mil for consideration***
Professional Resume
Military Bio
Last three evaluations
Serves as an attorney advisor in areas of criminal law, legal assistance, civil and administrative law, labor and employment law, international and operational law, intelligence law, contract and fiscal law, environmental law, and advising and reviewing investigations (e.g., FLIPLs and AR 15-6 investigations). Provide legal reviews, ethics opinions, advice to the Commanders and staff to ensure compliance with statutes, regulations, policies, and legal precedent governing the Army. Assist the Chief Counsel with case load.
Qualifications:  1. ABA-approved law school degree. 2. Active membership and in good standing of state bar association. 3. Fitness to practice</t>
    </r>
  </si>
  <si>
    <r>
      <rPr>
        <b/>
        <sz val="11"/>
        <color rgb="FF000000"/>
        <rFont val="Calibri"/>
        <family val="2"/>
        <scheme val="minor"/>
      </rPr>
      <t>26-6129, Length 179 days:</t>
    </r>
    <r>
      <rPr>
        <sz val="11"/>
        <color indexed="8"/>
        <rFont val="Calibri"/>
        <family val="2"/>
        <scheme val="minor"/>
      </rPr>
      <t xml:space="preserve">
Hiring TWO candidates from the 92 MOS Series. 
Utilizes an automated maintenance control data system, such as FEM/MAXIMO, to provide system control, oversight, repair history, analysis, data entry, and documentation of current and future maintenance operations for the ongoing maintenance control program for the dredges and survey vessels, spare parts, resource management equipment, electrical and mechanical operating equipment and machinery of the C&amp;H Project. Exercises independent initiative and judgment in developing or updating equipment profiles, history, maintenance schedule, and related maintenance procedures and requirements for separate pieces of equipment and/or facility features from the time of purchase until retired or replaced. System elements and resources include operation and maintenance manuals, catalog data, parts lists, and modifications to design prints, scheduled and unscheduled maintenance repair records, replacement parts, and comparison labor and cost data. Integrated equipment records include major items of repair, recurring problems, backlog, actual hours accomplished, labor costs, and cost of itemized material and other details associated with work performed.
Organizes, complies all pertinent information, assures accuracy, and enters data and updates for each piece of equipment into the maintenance system. Exercises a practical knowledge of a wide range of Marine and Shop equipment and machinery to identify equipment or maintenance actions. Analyzes summaries and printouts to check, verify, and correct data. Answers inquiries about work order status, equipment maintenance history, trouble reports, and other preventive maintenance questions. Compiles, prepares and generates various reports, records, statistics, listings, charts and graphs, or other Preventative Maintenance (PM) related information as requested. Prepares periodic O&amp;M program reports.
Utilizes the control system to issue and schedule routine and cyclic maintenance, repair and replacement of all equipment, machinery, etc. Specifics of all critical information regarding maintenance on the piece of equipment are documented in the maintenance system, and attached to the Preventive Maintenance (PM) work order. Responsible for completeness of data on each work order. Collects information and requirements of O&amp;M crews, and issues PM work orders for use by the maintenance crews. 
QUALIFICATIONS
2 years field experience desired plus above HS education
Secret Clearance Required
GCCS-Army experience required
FEM/MAXIMO experience preferred
Appropriate NCOES for grade Graduate (BLC, ALC)
Current Army Fitness Test or ACFT within past 6 months and ability to pass AFT up arrival to new duty location
Up to date on all Medical and Administrative requirements
To apply for this position, please email your resume, military bio, three evaluations, and your Soldier Talent Profile to SFC Tabitha Ruckman at tabitha.n.ruckman.mil@mail.mil.</t>
    </r>
  </si>
  <si>
    <r>
      <rPr>
        <b/>
        <sz val="11"/>
        <color rgb="FF000000"/>
        <rFont val="Calibri"/>
        <family val="2"/>
        <scheme val="minor"/>
      </rPr>
      <t>26-6131, Length 1 Year:</t>
    </r>
    <r>
      <rPr>
        <sz val="11"/>
        <color indexed="8"/>
        <rFont val="Calibri"/>
        <family val="2"/>
        <scheme val="minor"/>
      </rPr>
      <t xml:space="preserve">
Incumbent must be qualified as an AH-64D lnstructor Pilot and Instrument Flight Examiner by U.S. Army standards.
Graduate of Aviation Master Gunner Course with experience as and AH-64 Master Gunner and Standardization Pilot preferred. Serves as a senior member of the USAFTD Peace Vanguard AH64D Aviation Team. Formulates, oversees and evaluates the gunnery training program of the Detachment. Develops near term, short range, and long range training plans and  guidance in accordance with ATP 3-04.3, ATP 3-04.11, AR 385-10, AR 95-1, DA Pam 750-8 and pertinent Singaporean Air Force regulations. Writes and issues various types of orders as well as enforces TTPs as needed to conduct training activities and operations so as to meet requirements of Singaporean training requirements, DA, NGB, MACO Ms and Higher Headquarters. Will ensure proper communications between the United States Flight Training Detachment (USAFTD) and the Republic of Singapore Air Force (RSAF) to provide quality and streamlined aviation output. Conducts aviator training and evaluations. Coordinates and creates unit SOP's pertaining to procedures between RSAF and USAFTD. Performs other duties as assigned.</t>
    </r>
  </si>
  <si>
    <r>
      <rPr>
        <b/>
        <sz val="11"/>
        <color rgb="FF000000"/>
        <rFont val="Calibri"/>
        <family val="2"/>
        <scheme val="minor"/>
      </rPr>
      <t>26-6133, Length 1 Year:</t>
    </r>
    <r>
      <rPr>
        <sz val="11"/>
        <color indexed="8"/>
        <rFont val="Calibri"/>
        <family val="2"/>
        <scheme val="minor"/>
      </rPr>
      <t xml:space="preserve">
Assigned to a Foreign Military Sales (FMS) program supporting the Republic of Singapore's Air Force. Diagnose and troubleshoot malfunctions in electrical and electronic components. Apply principles of electricity/electronics to repair aircraft instrument systems. Remove, install, repair, adjust, and test electrical/electronics elements of assemblies and comp according to technical manuals, directives and safety procedures. Cleaned, preserve and store electrical/electronic components and aircraft instruments. Maintain modifications to weapons components, fire control units, sighting elements, electronic and mechanical devices. Perform operational and preventive checks. Maintain records on weapons and subsystems.
Position is for 1-year with an opportunity for extension for an additional year.
Service member will complete and maintain assigned Defense Security Cooperation certificate for assigned functional
area and certification level.</t>
    </r>
  </si>
  <si>
    <r>
      <rPr>
        <b/>
        <sz val="11"/>
        <color rgb="FF000000"/>
        <rFont val="Calibri"/>
        <family val="2"/>
        <scheme val="minor"/>
      </rPr>
      <t>26-134, Length 1 Year:</t>
    </r>
    <r>
      <rPr>
        <sz val="11"/>
        <color indexed="8"/>
        <rFont val="Calibri"/>
        <family val="2"/>
        <scheme val="minor"/>
      </rPr>
      <t xml:space="preserve">
Serve as an Armament/Electronics/Avionics Supervisor on AH-64D Attack Helicopters for the United States Army Flight Training Detachment (USAFTD) - Peace Vanguard. This is a foreign military sales (FMS) program supporting the country of Singapore in Marana, AZ with 57 US Soldiers, 56 Republic of Singapore Air Force (RSAF) Airmen, and six RSAF AH-64D Helicopters assigned. Provide oversight of all armament personnel as well as perform aircraft maintenance in respective armament area of expertise. Assist other 15 series MOSs with their aviation maintenance tasks as needed. Perform all supervisory duties as required. 
Position is for 1-year with an opportunity for extension for an additional year.
Service member will complete and maintain assigned Defense Security Cooperation certificate for assigned functional
area and certification level.</t>
    </r>
  </si>
  <si>
    <r>
      <rPr>
        <b/>
        <sz val="11"/>
        <color rgb="FF000000"/>
        <rFont val="Calibri"/>
        <family val="2"/>
        <scheme val="minor"/>
      </rPr>
      <t>26-6135, Length 1 Year:</t>
    </r>
    <r>
      <rPr>
        <sz val="11"/>
        <color indexed="8"/>
        <rFont val="Calibri"/>
        <family val="2"/>
        <scheme val="minor"/>
      </rPr>
      <t xml:space="preserve">
Serve as an Aircraft Powerplant Repairer (15B) on AH-64D Attack Helicopters for the United States Army Flight Training Detachment (USAFTD) - Peace Vanguard. This is a foreign military sales (FMS) program supporting the country of Singapore in Marana, AZ with 57 US Soldiers, 56 Republic of Singapore Air Force (RSAF) Airmen, and six RSAF AH-64D Helicopters assigned. Inspect and perform maintenance on aircraft powerplant systems—remove, install, disassemble, repair, and adjust engine components associated with the GE 701C turbine engine. Assist other 15 series MOSs with their aviation maintenance tasks as needed. Expect to cross train as a 15R (AH-64D Attack Helicopter Repairer) and train to perform FARP ops such as re-arm and re-fuel. Position is for a one-year tour with an opportunity to extend for an additional year.</t>
    </r>
  </si>
  <si>
    <r>
      <rPr>
        <b/>
        <sz val="11"/>
        <color rgb="FF000000"/>
        <rFont val="Calibri"/>
        <family val="2"/>
        <scheme val="minor"/>
      </rPr>
      <t>26-6136, Length 1 Year:</t>
    </r>
    <r>
      <rPr>
        <sz val="11"/>
        <color indexed="8"/>
        <rFont val="Calibri"/>
        <family val="2"/>
        <scheme val="minor"/>
      </rPr>
      <t xml:space="preserve">
Serve as an Unit Supply Specialist (92Y) or Automated Logistical Specialist (92A) for the United States Army Flight Training Detachment (USAFTD) - Peace Vanguard, Marana, AZ, supporting a Foreign Military Sales (FMS) program with the Republic of Singapore Air Force (RSAF). Perform day-to-day warehouse and supply operations as the
primary duty, to include receipt, storage, issue, turn-in, inventory, and organization of expendable, durable, and
non-expendable property in a non-standard property accountability environment. Maintain manual and digital
accountability records, hand receipts, custodial documentation, and inventory files in support of the S4 OIC; CSDP requirements, and inspections. Assist with transportation and movement of equipment using GSA vehicles and material handling equipment; validate POL requests; and provide general logistics support to mission operations as
directed.
Note: This position is warehouse-centric. The majority of duties involve hands-on warehouse operations and manual
property accountability in a dynamic FMS environment.
Preferred qualifications / prior appointments or experience: Government Purchase Card holder, GCSS-Army Supply /
Maintenance roles.
Position is for 1-year with an opportunity for extension for an additional year.
Service member will complete and maintain assigned Defense Security Cooperation certificate for assigned functional
area and certification level.</t>
    </r>
  </si>
  <si>
    <r>
      <rPr>
        <b/>
        <sz val="11"/>
        <color rgb="FF000000"/>
        <rFont val="Calibri"/>
        <family val="2"/>
        <scheme val="minor"/>
      </rPr>
      <t>26-6137, Length 1 Year:</t>
    </r>
    <r>
      <rPr>
        <sz val="11"/>
        <color indexed="8"/>
        <rFont val="Calibri"/>
        <family val="2"/>
        <scheme val="minor"/>
      </rPr>
      <t xml:space="preserve">
Applicant must be qualified as an AH-64D lnstructor Pilot and Instrument Flight Examiner by U.S. Army standards. Graduate of Aviation Master Gunner Course with experience as and AH-64 Master Gunner and Standardization Pilot preferred. Formulates, oversees and evaluates the aircrew training program of USAFTD. Develops short range and long range training plans and guidance in accordance with ATP 3-04.3, ATP 3-04.11, AR 385-10, AR 95-1, DA Pam 750-8 and pertinent Singaporean Air Force regulations. Writes and issues various types of orders as well as enforces TTPs, conducts training activities and operations to meet Singaporean training requirements, DA, NGB, and Higher Headquarters. Ensures proper communications between the United States Flight Training Detachment (USAFTD) and the Republic of Singapore Air Force (RSAF) to provide quality and streamlined aviation output. Conducts aviator training and evaluations. Coordinates and maintains unit SOP's pertaining to procedures between RSAF and USAFTD. Service member will complete and maintain assigned Defense Security Cooperation certificate for assigned functional area and certification level.
Position is for 1-year with an opportunity for extension for an additional year. Must possess a SECRET clearance.</t>
    </r>
  </si>
  <si>
    <r>
      <t xml:space="preserve">26-6127, Length 179 days:
Performs duties as a Cook on a US Army Corps of Engineer Ready Reserve Vessel/Dredge.
Works under supervision of Cook-Steward, who makes work assignments and outlines the overall requirements of the job. Work is spot-checked by Cook-Steward relative to job performance and production. Work assignments may require the incumbent to work a split shift, weekends and holidays.
MAJOR DUTIES
Performs the following tasks in the preparation and serving of meals. Cuts and prepares poultry, fish, chops, steaks, roasts, etc., prior to cooking. Cuts, dices, grinds and slices vegetables and fruits. Weighs or measures ingredients in the preparation of foods. cooks meats, fish, poultry, vegetables, and desserts. Makes soups, stews, gravies, and sauces. Bakes bread, cakes and pastries as required. Apportions food for individual servings
Assists in preparing vegetables and salads, serving foods, and maintaining the galley, mess halls, store room, and refrigerator in clean and orderly condition.
WORKING CONDITIONS
Work is performed primarily in the galley where there is constant exposure to above average temperatures. Exposed to extremes of weather conditions, heat, and noise. There is danger of slippery decks and drowning. Must wear appropriate safety gear and protective clothing as required, and comply with sound safety practices. May be exposed to hot pipes, escaping steam and the effects of acids, solvents, and paint.
PHYSICAL EFFORT
Work requires moderate physical effort. Lifts and carries equipment and supplies normally up to 45 lbs and occasionally over 45 lbs. Work requires prolonged standing, walking and climbing, all of which can cause exertion of the lower back. The employee must maintain good lower back physical condition. 
SKILLS AND KNOWLEDGES
Position requires the ability to operate and maintain galley equipment. Must have the ability to learn the procedures associated with living on a vessel.
RESPONSIBILITY
Works under the general administrative supervision of the Cook Steward. Work assignments include verbal discussions as to the type of meals desired, management of menu planning, ordering of food stores, maintenance of galley equipment and cleanliness of the galley. 
</t>
    </r>
    <r>
      <rPr>
        <b/>
        <sz val="11"/>
        <color rgb="FF000000"/>
        <rFont val="Calibri"/>
        <family val="2"/>
        <scheme val="minor"/>
      </rPr>
      <t>QUALIFICATIONS</t>
    </r>
    <r>
      <rPr>
        <sz val="11"/>
        <color indexed="8"/>
        <rFont val="Calibri"/>
        <family val="2"/>
        <scheme val="minor"/>
      </rPr>
      <t xml:space="preserve">
Food service handler. Serve Safe Training Certification Course desired but not required. 
Merchant Marine Certification desired but not required
BLC Graduate
Current Army Fitness Test or ACFT within past 6 months and ability to pass AFT up arrival to new duty location
Up to date on all Medical and Administrative requirements
To apply for this position, please email your resume, military bio, three evaluations (if available), and your Soldier Talent Profile to SFC Tabitha Ruckman at tabitha.n.ruckman.mil@mail.mil.</t>
    </r>
  </si>
  <si>
    <r>
      <rPr>
        <sz val="11"/>
        <color rgb="FF000000"/>
        <rFont val="Calibri"/>
        <family val="2"/>
        <scheme val="minor"/>
      </rPr>
      <t>26-6128, Length 179 days:</t>
    </r>
    <r>
      <rPr>
        <sz val="11"/>
        <color indexed="8"/>
        <rFont val="Calibri"/>
        <family val="2"/>
        <scheme val="minor"/>
      </rPr>
      <t xml:space="preserve">
Hiring TWO candidates from the 25 and 91 MOS series. 
Ensures proper and effective operation of the Sea-Going Hopper Dredge's electronic equipment and systems by means of basic and electronic troubleshooting, hands on maintenance and repairs, shipboard and shore-based assistance. Uses applicable electronic methods to collect and reformat data throughout the ship. Reports on problems encountered on the various systems and equipment. Tracks maintenance, testing and record keeping required using modern PMS and performs such maintenance. Able to determine and apply applicable regulations to ensure compliance. Maintains accurate records of faults and repairs. Ensures spare parts and components for all systems are available and calibrated for most efficient use of resources. Tracks hardware and software to ensure replacement when needed before failure or expiration. Works with and assists ships electrician(s) as needed on general electrical maintenance and repairs as needed based on workloads and mission priorities. Operate with the ships Lockout Tag-out system and other ships safety programs. 
The following list is a partial list of equipment and systems that this position will be maintaining. Some of these systems will be maintained in a significant part and depending on problem by the use of shore-based repair support. This list will include over time additional systems to be added, and existing equipment and systems will be replaced and/or upgraded. Must be able to work with or be able to learn ships control software with reasonable training to a moderate level. Engine Room Automation such as the Integrated Control and Monitoring System (ICMS), Ships Power Management System, Propulsion Control Systems, Engine Mgmt. and Troubleshooting Systems, and other related and similar systems including hardware, software, CPU's, cabling, sensors, etc. Software will include IMAC-55, Cimplicity, MOD Bus, Profibus. Cat E.T., MS SQL Server and similar. 
Ships dredging automation such as the Dredge Control and Management System (DCMS) and related hardware and systems and Silent Inspector Dredging Information systems. PC'S, CPU's PLC's, Hubs, Fiber optics, large and small UPS units, Ethernet cables and all other related and replacement hardware and software. 
Ships communications systems to include cell phones, sat phones, sat TV, email, PBX system, fixed and handheld radios, Global Marine and Distress Safety System (GMDSS), Voyage Data Recorder (VDR), and related components and systems. 
Ships Navigation Equipment and systems.
</t>
    </r>
    <r>
      <rPr>
        <b/>
        <sz val="11"/>
        <color rgb="FF000000"/>
        <rFont val="Calibri"/>
        <family val="2"/>
        <scheme val="minor"/>
      </rPr>
      <t>QUALIFICATIONS</t>
    </r>
    <r>
      <rPr>
        <sz val="11"/>
        <color indexed="8"/>
        <rFont val="Calibri"/>
        <family val="2"/>
        <scheme val="minor"/>
      </rPr>
      <t xml:space="preserve">
2 years field experience desired plus above HS education
Merchant Marine Certification desired but not required
Secret Clearance Required
Certified Calibration Technician and Associate Electronics Technician Preferred
Experience on or around sea faring vessels preferred
Appropriate NCOES for grade Graduate (BLC, ALC, SLC)
Current Army Fitness Test or ACFT within past 6 months and ability to pass AFT up arrival to new duty location
Up to date on all Medical and Administrative requirements
To apply for this position, please email your resume, military bio, three evaluations, and your Soldier Talent Profile to SFC Tabitha Ruckman at tabitha.n.ruckman.mil@mail.mil.</t>
    </r>
  </si>
  <si>
    <t>26-6148</t>
  </si>
  <si>
    <t>DCSA - TWIG</t>
  </si>
  <si>
    <t>Project Management</t>
  </si>
  <si>
    <t>E7:E8:E9:O1:O2:O3:O4:W1:W2:W3:W4</t>
  </si>
  <si>
    <r>
      <rPr>
        <b/>
        <sz val="11"/>
        <color rgb="FF000000"/>
        <rFont val="Calibri"/>
        <family val="2"/>
        <scheme val="minor"/>
      </rPr>
      <t>26-6148, Length 1 year:</t>
    </r>
    <r>
      <rPr>
        <sz val="11"/>
        <color indexed="8"/>
        <rFont val="Calibri"/>
        <family val="2"/>
        <scheme val="minor"/>
      </rPr>
      <t xml:space="preserve">
MULTIPLE LOCATIONS: FT. MEADE, MD/ QUANTICO, VA / BOYERS, PA
The Defense Counterintelligence and Security Agency (DCSA) is the primary executive branch service provider of personnel background investigations for the Federal Government with the mission of ensuring a trusted federal, industrial and affiliated workforce to advance and preserve America’s strategic edge. The incumbent will serve in the Trusted Workforce Integration Group (TWIG) Office of Defense Counterintelligence and Security Agency in a Project Management capacity. 
Position Summary: As a Project Manager for the Trusted Workforce Integration Group (TWIG), you will lead key projects for the government-wide Trusted Workforce 2.0 personnel security modernization. You will be responsible for the planning, execution, and delivery of projects, coordinating with stakeholders across the DoW to ensure a successful transition to a continuous vetting model.
Duties and Responsibilities
Your primary role is to manage the project lifecycle from start to finish. This includes developing and managing project plans, defining scope and deliverables, and serving as the main point of contact for all stakeholders. You will be responsible for coordinating resources, managing schedules, and ensuring projects are delivered on time and within scope. Additional duties include tracking and reporting on project performance to leadership, managing risks, and leading process improvement efforts to support the warfighter.
Additional Information: Civilian experience will be considered for this position. PCS is authorized.
</t>
    </r>
    <r>
      <rPr>
        <b/>
        <sz val="11"/>
        <color rgb="FF000000"/>
        <rFont val="Calibri"/>
        <family val="2"/>
        <scheme val="minor"/>
      </rPr>
      <t>Qualifications</t>
    </r>
    <r>
      <rPr>
        <sz val="11"/>
        <color indexed="8"/>
        <rFont val="Calibri"/>
        <family val="2"/>
        <scheme val="minor"/>
      </rPr>
      <t>:  Demonstrated experience in project management, preferably on DoW or government-wide initiatives.
Project Management Professional (PMP) certification is highly preferred. Must be eligible for a Top Secret/SCI security clearance.</t>
    </r>
  </si>
  <si>
    <t>MD, PA, VA</t>
  </si>
  <si>
    <t>Joint Base San Antonio</t>
  </si>
  <si>
    <t>26-6094</t>
  </si>
  <si>
    <t>SAF - IARC - Japan FMS Program</t>
  </si>
  <si>
    <t>Japan FMS Director</t>
  </si>
  <si>
    <t>Pentagon</t>
  </si>
  <si>
    <t>26-6125</t>
  </si>
  <si>
    <t>26-6152</t>
  </si>
  <si>
    <t>S8/Resource Manager</t>
  </si>
  <si>
    <t>26-6153</t>
  </si>
  <si>
    <t>Medical Support Specialist</t>
  </si>
  <si>
    <t>E2:E3:E4</t>
  </si>
  <si>
    <t>26-6154</t>
  </si>
  <si>
    <t>Senior Supply Sergeant</t>
  </si>
  <si>
    <t>26-6156</t>
  </si>
  <si>
    <t>E4:E5:E6:E7:W1:W2</t>
  </si>
  <si>
    <t>Camp Atterbury</t>
  </si>
  <si>
    <r>
      <rPr>
        <b/>
        <sz val="11"/>
        <color rgb="FF000000"/>
        <rFont val="Calibri"/>
        <family val="2"/>
        <scheme val="minor"/>
      </rPr>
      <t>26-6125, Length 179 days:</t>
    </r>
    <r>
      <rPr>
        <sz val="11"/>
        <color indexed="8"/>
        <rFont val="Calibri"/>
        <family val="2"/>
        <scheme val="minor"/>
      </rPr>
      <t xml:space="preserve">
Hiring Two Soldiers
Performs duties as a Cook on a US Army Corps of Engineer Ready Reserve Vessel/Dredge.
Works under supervision of Cook-Steward, who makes work assignments and outlines the overall requirements of the job. Work is spot-checked by Cook-Steward relative to job performance and production. Work assignments may require the incumbent to work a split shift, weekends and holidays.
MAJOR DUTIES
Performs the following tasks in the preparation and serving of meals. Cuts and prepares poultry, fish, chops, steaks, roasts, etc., prior to cooking. Cuts, dices, grinds and slices vegetables and fruits. Weighs or measures ingredients in the preparation of foods. cooks meats, fish, poultry, vegetables, and desserts. Makes soups, stews, gravies, and sauces. Bakes bread, cakes and pastries as required. Apportions food for individual servings
Assists in preparing vegetables and salads, serving foods, and maintaining the galley, mess halls, store room, and refrigerator in clean and orderly condition.
WORKING CONDITIONS
Work is performed primarily in the galley where there is constant exposure to above average temperatures. Exposed to extremes of weather conditions, heat, and noise. There is danger of slippery decks and drowning. Must wear appropriate safety gear and protective clothing as required, and comply with sound safety practices. May be exposed to hot pipes, escaping steam and the effects of acids, solvents, and paint.
PHYSICAL EFFORT
Work requires moderate physical effort. Lifts and carries equipment and supplies normally up to 45 lbs and occasionally over 45 lbs. Work requires prolonged standing, walking and climbing, all of which can cause exertion of the lower back. The employee must maintain good lower back physical condition. 
SKILLS AND KNOWLEDGES
Position requires the ability to operate and maintain galley equipment. Must have the ability to learn the procedures associated with living on a vessel.
RESPONSIBILITY
Works under the general administrative supervision of the Cook Steward. Work assignments include verbal discussions as to the type of meals desired, management of menu planning, ordering of food stores, maintenance of galley equipment and cleanliness of the galley.
QUALIFICATIONS
Food service handler. Serve Safe Training Certification Course desired but not required. 
Merchant Marine Certification desired but not required
BLC Graduate
Current Army Fitness Test or ACFT within past 6 months and ability to pass AFT upon arrival to new duty location
Up to date on all Medical and Administrative requirement
To apply for this position, please email your resume, military bio, three evaluations (if available), and your Soldier Talent Profile to SFC Tabitha Ruckman at tabitha.n.ruckman.mil@mail.mil.</t>
    </r>
  </si>
  <si>
    <r>
      <rPr>
        <b/>
        <sz val="11"/>
        <color rgb="FF000000"/>
        <rFont val="Calibri"/>
        <family val="2"/>
        <scheme val="minor"/>
      </rPr>
      <t>26-6152, Length 1 Year:</t>
    </r>
    <r>
      <rPr>
        <sz val="11"/>
        <color indexed="8"/>
        <rFont val="Calibri"/>
        <family val="2"/>
        <scheme val="minor"/>
      </rPr>
      <t xml:space="preserve">
Serves as the S8 / Comptroller for the United States Army Flight Training Detachment (USAFTD). Responsible for managing the financial planning, programming, and execution of foreign military sales (FMS) case funds. This includes developing, implementing, and controlling the detachment's financial plans, programs, and policies to ensure effective and efficient use of resources. The S8/Comptroller provides financial guidance and advice to the detachment commander and staff, and ensures compliance with financial regulations and policies. Other duties include case fund budget reviews, program management reviews, and ensuring regulatory compliance. Highly competitive candidates have experience using GFEBS, DTS, WAWF, and ACWS.
Service member will complete and maintain assigned Defense Security Cooperation certificate for assigned functional
area and certification level. Position is for 1-year with an opportunity for extension for an additional year.</t>
    </r>
  </si>
  <si>
    <r>
      <rPr>
        <b/>
        <sz val="11"/>
        <color rgb="FF000000"/>
        <rFont val="Calibri"/>
        <family val="2"/>
        <scheme val="minor"/>
      </rPr>
      <t>26-6154, Length 1 Year:</t>
    </r>
    <r>
      <rPr>
        <sz val="11"/>
        <color indexed="8"/>
        <rFont val="Calibri"/>
        <family val="2"/>
        <scheme val="minor"/>
      </rPr>
      <t xml:space="preserve">
Serve as the Senior Supply Sergeant / Logistics NCOIC for the United States Army Flight Training Detachment (USAFTD) - Peace Vanguard. This is a Foreign Military Sales (FMS) Program supporting Republic of Singapore Air Force (RSAF) in Marana, AZ. Direct execution of the unit's Command Supply Discipline Program (CSDP). Track and produce purchase request to maintain stock levels of consumable items. Oversee periodic inventories of durable, expendable, and non-expendable unit property. Validate issuance documents and general record keeping. Serve as the unit's Billing Official, managing GPC program, directly supervising two Government Purchase Card (GPC) holders. Facilitate transparency in the acquisition process by providing RSAF and USAFTD leadership with updates regarding GPC transactions and procedures. Manage as the accountable officer for KHI Inc. and US Bank Voyager accounts, validating / certifying statement of charges for the unit's two fuel accounts. Correspond with outside entities to include both government and non-governmental organizations to fulfill logistical mission requirements. Ensure HAZMAT compliance for storage, handling, and transportation operations, to include ammunition transportation support. Assist with preparation and validation of deployment transportation documents, to include inputting convey request into TC-AIMS II. Assist with other mission-enabling unit activities to include performing site visits to training locations to establish transportation, lodging and sustainment requirements.  SM will complete and maintain assigned Defense Security Cooperation certificate for assigned functional area and certification level. Position is for 1-year with an opportunity for extension for an additional year.</t>
    </r>
  </si>
  <si>
    <r>
      <rPr>
        <b/>
        <sz val="11"/>
        <color rgb="FF000000"/>
        <rFont val="Calibri"/>
        <family val="2"/>
        <scheme val="minor"/>
      </rPr>
      <t>26-6153, Length 1 Year:</t>
    </r>
    <r>
      <rPr>
        <sz val="11"/>
        <color indexed="8"/>
        <rFont val="Calibri"/>
        <family val="2"/>
        <scheme val="minor"/>
      </rPr>
      <t xml:space="preserve">
Service Member will serve as a Medical Support Specialist for the United States Army Flight Training Detachment (USAFTD) - Peace Vanguard Program, a Singapore foreign military sales (FMS) program in Marana, AZ with 45 US Soldiers, 56 Republic of Singapore Air Force (RSAF) Airmen, and six RSAF AH-64D Helicopters.
Duties: Responsible for medical support for United States Army Flight Training Detachment (USAFTD) and the Republic of Singapore Air Force (RASF). Duties include providing medical support during live fire exercises, daily medical support through the WATTS TMC, and Service Member MEDPROS tracking. Applicants should possess proper military bearing, appearance, discipline, and the ability to work in a multicultural environment. Primary daily duty will be at WATTS TMC.
Service member will complete and maintain assigned Defense Security Cooperation certificate for assigned functional area and certification level.
Position is for 1-year with an opportunity for extension for an additional year.</t>
    </r>
  </si>
  <si>
    <r>
      <rPr>
        <b/>
        <sz val="11"/>
        <color rgb="FF000000"/>
        <rFont val="Calibri"/>
        <family val="2"/>
        <scheme val="minor"/>
      </rPr>
      <t>26-6094, Length 1 Year:</t>
    </r>
    <r>
      <rPr>
        <sz val="11"/>
        <color indexed="8"/>
        <rFont val="Calibri"/>
        <family val="2"/>
        <scheme val="minor"/>
      </rPr>
      <t xml:space="preserve">
Program management duties of the Foreign Military Sales (FMS) Director for Japan includes the following: training, personnel exchanges, security assistance programs, FMS, key leader engagements in the U.S. and abroad. Additionally, member performs action officer duties and interagency coordination related to policy, FMS, security cooperation, and politico-military requirements. Member will be required to define, track, analyze, report, and advise on major aspects of current and future FMS and security cooperation programs. Managerial duties include: 1) performing extensive program management tasks, including services in support of offices implementing Japan's FMS and security cooperation programs; 2) assisting SAF/IARP in its direction of USAF FMS services procured under Letters of Offer and Acceptance (LOAs) by the Government of Japan (GoJ) in support of military defense hardware procurement; 3) engage as necessary with both DoD and GoJ officials and their associated entities for the above related actions. There is a possibility of an extension in tour length.
</t>
    </r>
    <r>
      <rPr>
        <b/>
        <sz val="11"/>
        <color rgb="FF000000"/>
        <rFont val="Calibri"/>
        <family val="2"/>
        <scheme val="minor"/>
      </rPr>
      <t>Qualifications</t>
    </r>
    <r>
      <rPr>
        <sz val="11"/>
        <color indexed="8"/>
        <rFont val="Calibri"/>
        <family val="2"/>
        <scheme val="minor"/>
      </rPr>
      <t>: USAF Field Grade officer with International Affairs background with Japan. FMS experience required. Air Force Specialty Code (AFSC) of 16F or 16P desirable. Japanese language skills highly desirable. Secret clearance required.</t>
    </r>
  </si>
  <si>
    <r>
      <rPr>
        <b/>
        <sz val="11"/>
        <color rgb="FF000000"/>
        <rFont val="Calibri"/>
        <family val="2"/>
        <scheme val="minor"/>
      </rPr>
      <t>26-6156, Length 1 year:</t>
    </r>
    <r>
      <rPr>
        <sz val="11"/>
        <color indexed="8"/>
        <rFont val="Calibri"/>
        <family val="2"/>
        <scheme val="minor"/>
      </rPr>
      <t xml:space="preserve">
Select -15 Series Personnel (15C, 15E, 15M, 15X, 15W, 150U) required. TF RAPTR (Rapid Assessment of Prototype Technology Readiness), within the Office of the Under Secretary of War for Research &amp; Engineering (OUSW R&amp;E), has been tasked with establishing an operational site at Camp Atterbury, IN (CAIN) to support experimentation and training on Nonstandard Group 1-3 UAS. Service members (SMs) will undergo comprehensive training on all aspects of selected platforms, including launch and recovery operations, payload operations, maintenance, and ground operations. Along with conducting UAS operations, SMs will act as a TF RAPTR liaison for government activities, industry partner engagement, and training site coordination in order to enable the acceleration of emerging technology to the Joint Warfighter. Individuals will be asked to perform duties as needed when not engaged with direct flight operations. Instructor Operator/Standardization Operator and Technical Inspectors are highly preferred.  Individuals must be independently driven and operationally focused to achieve mission requirements with limited oversight while executing at the highest levels for the Department of War.
</t>
    </r>
    <r>
      <rPr>
        <b/>
        <sz val="11"/>
        <color rgb="FF000000"/>
        <rFont val="Calibri"/>
        <family val="2"/>
        <scheme val="minor"/>
      </rPr>
      <t>Qualifications</t>
    </r>
    <r>
      <rPr>
        <sz val="11"/>
        <color indexed="8"/>
        <rFont val="Calibri"/>
        <family val="2"/>
        <scheme val="minor"/>
      </rPr>
      <t>:  15C, 15E, 15M, 15W, 15X, 150U. Eligible for TS/SCI. Ability to obtain a Class 4 UAS flight physical.</t>
    </r>
  </si>
  <si>
    <t>Joint Mobility &amp; Deployment Operations Officer</t>
  </si>
  <si>
    <t>26-6119, Length 1 Year:
Serves as Battle Captain of Joint Mobility &amp; Deployment Operations within the Defense Logistics Agency (DLA) Deployment Operations Branch (J311). This position provides mobility, deployment, and distribution integration in support of Joint Force deployment and global operations, with a critical focus on the DoD Expeditionary Civilian (DoD-EC) workforce and contractors.
Enable and execute the deployment of joint forces by synchronizing DLA capabilities with joint mobility plans to ensure forces are postured, moved, and sustained in accordance with Combatant Command (CCMD) operational requirements. Manage DLA's responsibilities as a Force Provider (FP) to meet CCMD requirements for expeditionary civilians, ensuring the agency is prepared to source personnel against the established Demand Signal and within the Force Pool cap. Plan, synchronize, and coordinate inter-modal force movement and sustainment logistics with CCMDs, USTRANSCOM, the Joint Staff, and other service and agency partners. Manage the selection, training, and mobilization of all DLA personnel deploying globally. Integrate DLA's Force Provider capabilities and obligations into joint operational plans and execution frameworks, advising leadership on deployment feasibility, risk, and mobility constraints. Support crisis action planning and real-world operations by managing the DLA Rapid Deployment Team (RDT) program and deploying DLA Support Teams to enable rapid force projection and sustained global reach. Proficient in Joint deployment systems and manages deployment operations programs and policies. 
Extensions past 6 months considered.
Qualifications:  Minimum TOP SECRET clearance required. 
Global Force Management and deployment readiness reporting; JOPES; Newsgroups; Air load planning; MPMD. Working knowledge of Data Analytics; AI; Power BI</t>
  </si>
  <si>
    <t>E7:W2:W3</t>
  </si>
  <si>
    <t>26-6031</t>
  </si>
  <si>
    <t>DLA - Small Business</t>
  </si>
  <si>
    <t>26-6183</t>
  </si>
  <si>
    <t>Current Operations Intelligence Battle Captain</t>
  </si>
  <si>
    <t>26-6191</t>
  </si>
  <si>
    <r>
      <rPr>
        <b/>
        <sz val="11"/>
        <color rgb="FF000000"/>
        <rFont val="Calibri"/>
        <family val="2"/>
        <scheme val="minor"/>
      </rPr>
      <t>26-6031, Length 1 Year:</t>
    </r>
    <r>
      <rPr>
        <sz val="11"/>
        <color indexed="8"/>
        <rFont val="Calibri"/>
        <family val="2"/>
        <scheme val="minor"/>
      </rPr>
      <t xml:space="preserve">
Serves as the Operations Officer in the DLA Small Business Programs Office located on board Ft Belvoir, VA, in the DLA Headquarters McNamara Building.   
As the Operations Officer, the incumbent will be responsible for assisting the DLA Small Business Programs Executive Director with synchronizing small business programs initiatives and requirements across the DLA Enterprise and various Major Subordinate Commands; engaging with other Small Business Programs external to DLA  (i.e., military services, DoW Agencies, and other Federal entities), and small business partners within the Defense Industrial Base.  
The incumbent will consolidate small business program deliverables to aid with the DLA Small Business Programs Executive Director reviews and approvals; and analyze, process and act on all information within the small business programs electronic and digital data repositories.  
The incumbent will assist with preparing briefings as required to provide leadership situational awareness; and monitor and operate voice and electronic communication systems as required to include at a minimum NIPR and SIPR email accounts.
Qualifications:  Secret Clearance or higher; and Federal Acquisition Certification in Contracting (FAC-C) (Professional) or equivalent  DAWIA Contracting Professional Certification; OR DAWIA Program Management (Practitioner) Certification.</t>
    </r>
  </si>
  <si>
    <r>
      <rPr>
        <b/>
        <sz val="11"/>
        <color rgb="FF000000"/>
        <rFont val="Calibri"/>
        <family val="2"/>
        <scheme val="minor"/>
      </rPr>
      <t>26-6183, Length 1 year</t>
    </r>
    <r>
      <rPr>
        <sz val="11"/>
        <color indexed="8"/>
        <rFont val="Calibri"/>
        <family val="2"/>
        <scheme val="minor"/>
      </rPr>
      <t xml:space="preserve">
Seeking a motivated leader to perform as the Agency Synchronization Operations Center (ASOC) Current Operations (CUOPS) Intelligence Officer Battle Captain. Member shall be an O-4 who holds and is able to maintain an active clearance of SECRET or higher. Tour length is a minimum of 1 year, with a potential of follow-on extensions. Provide support to the Agency Synchronization Operation Center missions by analyzing and integrating related logistics intelligence to inform Defense Logistics Agency (DLA) leadership on logistics-related impacts to DLA global operations. Officer will coordinate with DLA Intelligence and Security (DI&amp;S) section to identify, prioritize, and direct the intelligence review and assessment of strategic planning documents for joint contingency operations, campaign plans, and joint military exercises. Responsible for conducting continuous operational support and staff officer actions in support of Agency mission. Deconflicts and synchronizes incoming requests for information (RFI) from the DLA enterprise. Officer is expected to liaise between multiple divisions and government/military organizations. Officer must be able to interpret Agency and DoD policy. Officer will plan, coordinate, analyze, and develop briefs and communications for mission requirements, regarding various logistics intelligence. Officer will be in charge of special projects and must be able to prioritize and strategize individually. Officer will lead efforts to identify inefficiencies and develop plans for improving program efficiencies. Desired Qualifications: Joint operational, large scale planning experience. Command and/or Staff Operations and supervisory experience desired. Experience with logistics intelligence is a plus.
Qualifications:  Candidate must hold an active SECRET clearance, and be eligible to obtain and maintain a TS/SCI. Member must be proficient in MS Office products. Ideal applicant will have experienced logistics background and/or military planning experience.  Service Branches considered: Army or Air Force.</t>
    </r>
  </si>
  <si>
    <t>CENTCOM</t>
  </si>
  <si>
    <t>USMTM</t>
  </si>
  <si>
    <t>26-6166</t>
  </si>
  <si>
    <t>Facilities and Asset Coordinator</t>
  </si>
  <si>
    <t>Detroit</t>
  </si>
  <si>
    <t>26-6167</t>
  </si>
  <si>
    <t>DFAS-IND-JBL-Force Protection</t>
  </si>
  <si>
    <t>Security Assistant (OA)</t>
  </si>
  <si>
    <t>26-6174</t>
  </si>
  <si>
    <t>NCOA Senior Instructor</t>
  </si>
  <si>
    <t>E9</t>
  </si>
  <si>
    <t>26-6175</t>
  </si>
  <si>
    <t>AH-64D Helicopter Repairer</t>
  </si>
  <si>
    <t>26-6176</t>
  </si>
  <si>
    <t>Detachment Commander</t>
  </si>
  <si>
    <t>O6</t>
  </si>
  <si>
    <t>26-6178</t>
  </si>
  <si>
    <t>AH-64D Aircraft Structural Repairer</t>
  </si>
  <si>
    <t>26-6184</t>
  </si>
  <si>
    <t>USACE - St Louis District (MVS)</t>
  </si>
  <si>
    <t>Engineering Technician</t>
  </si>
  <si>
    <t>E5:E6:E7:O1:O2:O3:O4</t>
  </si>
  <si>
    <t>Winfield</t>
  </si>
  <si>
    <t>MO</t>
  </si>
  <si>
    <t>26-6185</t>
  </si>
  <si>
    <t>Project Engineer</t>
  </si>
  <si>
    <t>E7:E8:O2:O3:O4:W2:W3:W4</t>
  </si>
  <si>
    <t>26-6186</t>
  </si>
  <si>
    <t>USACE - St Paul District (MVP)</t>
  </si>
  <si>
    <t>Construction Control Inspector</t>
  </si>
  <si>
    <t>E5:E6:E7:E8:O1:O2:O3:W1:W2:W3</t>
  </si>
  <si>
    <t>26-6187</t>
  </si>
  <si>
    <t>Supervisory Civil Engineer</t>
  </si>
  <si>
    <t>O3:O4:W3:W4</t>
  </si>
  <si>
    <t>26-6188</t>
  </si>
  <si>
    <t>Civil Engineer</t>
  </si>
  <si>
    <t>E7:E8:O1:O2:O3:O4:W2:W3:W4</t>
  </si>
  <si>
    <t>26-6192</t>
  </si>
  <si>
    <t>DFAS-IND-ZH-Human Resources</t>
  </si>
  <si>
    <t>Human Resources Specialist</t>
  </si>
  <si>
    <t>E6:E7:E8:E9:O2:O3:O4</t>
  </si>
  <si>
    <t>26-6196</t>
  </si>
  <si>
    <t>DFAS-COL-ZTB-Information Technology</t>
  </si>
  <si>
    <t>Functional Systems Analyst</t>
  </si>
  <si>
    <t>E5:E6:E7:O1:O2:O3:W1:W2</t>
  </si>
  <si>
    <t>26-6202</t>
  </si>
  <si>
    <t>CECOM</t>
  </si>
  <si>
    <t>Assistant XO/HHD(P) CDR</t>
  </si>
  <si>
    <t>Aberdeen Proving Ground</t>
  </si>
  <si>
    <t>26-6203</t>
  </si>
  <si>
    <t>26-6204</t>
  </si>
  <si>
    <t>Deliberate Planner</t>
  </si>
  <si>
    <r>
      <rPr>
        <b/>
        <sz val="11"/>
        <color rgb="FF000000"/>
        <rFont val="Calibri"/>
        <family val="2"/>
        <scheme val="minor"/>
      </rPr>
      <t>26-6060, Length 1 Year:</t>
    </r>
    <r>
      <rPr>
        <sz val="11"/>
        <color indexed="8"/>
        <rFont val="Calibri"/>
        <family val="2"/>
        <scheme val="minor"/>
      </rPr>
      <t xml:space="preserve">
The primary purpose of this position is to provide supply operations support pertaining to specialized or unique
supplies, equipment, and parts requiring unusual degrees of protection in shipment and storage, or other items that are unique to the organization’s mission or are seldom handled.
1 Conducts extensive searches for information pertaining to complex and/or unusual supply transactions and
patterns.
2 Provides supply support for production, overhaul, repair, or other operations for equipment and/or parts requiring
special handling.
3 Determines stock levels needed for non-recurring, specialized items based on usage, inventory, project demands, seasonal demands, changing customer needs, and projected depletion.
Qualifications:  Experience with the following: ELMS/Equipment; Inventory Management; D043/FEDLOG; ESSS/ILS-S/SBSS
Must hold 2S0X1 AFSC.</t>
    </r>
  </si>
  <si>
    <r>
      <rPr>
        <b/>
        <sz val="11"/>
        <color rgb="FF000000"/>
        <rFont val="Calibri"/>
        <family val="2"/>
        <scheme val="minor"/>
      </rPr>
      <t>26-6166, Tour Length: 1 year</t>
    </r>
    <r>
      <rPr>
        <sz val="11"/>
        <color indexed="8"/>
        <rFont val="Calibri"/>
        <family val="2"/>
        <scheme val="minor"/>
      </rPr>
      <t xml:space="preserve">
Hiring 1 Candidate
Facilities and Asset Coordinator Responsibilities:
1) Support District asset inventory (floating plants - tug/barge and 4 field project office facilities) and financial tracking for life cycle and end of service items. Work with Resource Management and Real Estate offices to ensure proper
record management.
2) Establish holistic view of the District's current and future floating plant actions and needs. Provide proactive support
in developing plant account rates, and work with the local financial groups to set up revolving fund accounts for
facilities and vessels to allow for flexibility and efficiency in maintenance activities.
3) Support field project offices to develop service contracts to facilitate routine maintenance and floating plant actions,
such as Blanket Purchase Agreements (BPAs). Communicate and coordinate with field personnel to determine the best contracting mechanisms to provide efficiency.
4) Act as the secondary Facilities Equipment Maintenance - FEM (maintenance database and tracking system) person of contact for the District. Work with lead FEM manager to ensure data quality in the FEM database and communicate with technicians and team members in the project offices.
5) Perform maintenance engineering and project management actions as needed to support the Section, to include
Project Management Plan development/updates, and budget/schedule management, for a variety of funded facility
maintenance projects.
Qualifications:
1) Communication: Experience in written documentation and oral briefings. 
2) Problem Solving: Proactive in identifying problems; determine accuracy and relevance of information. 
3) Facility management: Ability to provide
guidance and coordination of asset maintenance requirements, including evaluation and implementation of
appropriate contractual solutions.
4) Construction Knowledge: Experience with marine and/or facility construction/operations is beneficial but not required.
To apply for this position, please email your resume, military bio, three evaluations, and your soldier talent profile to SFC Tabitha Ruckman at tabitha.n.ruckman.mil@mail.mil</t>
    </r>
  </si>
  <si>
    <r>
      <rPr>
        <b/>
        <sz val="11"/>
        <color rgb="FF000000"/>
        <rFont val="Calibri"/>
        <family val="2"/>
        <scheme val="minor"/>
      </rPr>
      <t>26-6167, Length 1 Year:</t>
    </r>
    <r>
      <rPr>
        <sz val="11"/>
        <color indexed="8"/>
        <rFont val="Calibri"/>
        <family val="2"/>
        <scheme val="minor"/>
      </rPr>
      <t xml:space="preserve">
The purpose of this position is to serve as a Security Assistant to support the Site Support Office on matters relating to security programs; as well as assisting the Force Protection Officer on matters relating to collateral, personnel and information security. The incumbent will also be responsible for the administration of the electronic access control system as well as issue/verify and approve military and civilian identification cards along with management of associated database systems and functional processes. Administers the facility internal access control system through visual monitoring of security control panels, sound alarms, and visual observation of unsecured ingress/egress areas. Administers the system for reporting violations of building security policies and makes recommendations for corrective actions. Coordinates with Organizational Directors to determine access levels for staff members. Verifies and signs request forms authorizing issue of a DOD identification card to military personnel, their dependents, retirees, their dependents and others. The incumbent, using the Defense Eligibility Enrollment System (DEERS) data base, verifies that all applicants are legally entitled to a DOD identification card. The incumbent, after ensuring that all supplied information is correct and in the proper format, inputs data into the DEERS system to produce initial, updated or reissued ID cards. Incumbent takes adequate security measures to secure and protect DOD property and personnel records as directed. Fingerprints individuals requiring a National Agency check when notified by DFAS Human Resources. Manages and operates a data base system which digitally captures employee images and creates identification badges for building access and prepares a variety of reports. Through interaction with personnel offices, ensures accurate information is maintained for use by DFAS-IN Force Protection personnel.
Qualifications:  1. To have a active T3 clearance 
2. Pass Online Site Security Managers course within the 30 of serving the position.</t>
    </r>
  </si>
  <si>
    <r>
      <rPr>
        <b/>
        <sz val="11"/>
        <color rgb="FF000000"/>
        <rFont val="Calibri"/>
        <family val="2"/>
        <scheme val="minor"/>
      </rPr>
      <t>26-6174, Length 420 days:</t>
    </r>
    <r>
      <rPr>
        <sz val="11"/>
        <color indexed="8"/>
        <rFont val="Calibri"/>
        <family val="2"/>
        <scheme val="minor"/>
      </rPr>
      <t xml:space="preserve">
Serve as a Senior Enlisted Instructor/Advisor with the U.S. Military Training Mission (USMTM), Riyadh, Kingdom of
Saudi Arabia. Advises and assists Saudi Arabian Armed Forces (SAAF) on enlisted professional military education, NCO development, and leadership training initiatives.
Responsible for supporting the SAAF initiative to stand-up the Saudi Armed Forces Sergeant Major Academy in Khamis, Saudi Arabia. The SM will work directly with Saudi senior enlisted leaders and U.S. advisors to help refine the curriculum, and establish academic standards with the U.S. Army NCO development models. Provide subject matter expertise in leadership, training management and ethics to assist in refining the SAAF enlisted education program.
Represents the USMTM enlisted force in bilateral engagements, reinforcing professional military education standards and promoting mutual understanding between the U.S. military and the SAAF. Responsible for curriculum development, course delivery, and continuous improvement of the program of instruction (POI).
Qualifications:  Must be a Sergeant Major or Master Sergeant and a USASMA graduate. Prior experience as a Drill Sergeant or
instructor; held previous positions in TRADOC, NCOA, or other institutional training assignments preferred. Posses
strong communication, facilitation, and instructor skills. Must meet all medical, physical (AFT / height &amp; weight),and
deployment requirements for overseas assignments. Must have a valid secret clearance. .)</t>
    </r>
  </si>
  <si>
    <r>
      <rPr>
        <b/>
        <sz val="11"/>
        <color rgb="FF000000"/>
        <rFont val="Calibri"/>
        <family val="2"/>
        <scheme val="minor"/>
      </rPr>
      <t>26-6175, Length 1 Year:</t>
    </r>
    <r>
      <rPr>
        <sz val="11"/>
        <color indexed="8"/>
        <rFont val="Calibri"/>
        <family val="2"/>
        <scheme val="minor"/>
      </rPr>
      <t xml:space="preserve">
Serve as an AH-64D Helicopter Repairer for the United States Army Flight Training Detachment (USAFTD) - Peace Vanguard. This is a foreign military sales (FMS) program supporting the country of Singapore in Marana, AZ with 57 US Soldiers, 56 Republic of Singapore Air Force (RSAF) Airmen, and six RSAF AH-64D Helicopters assigned. Performs inspections, servicing, maintenance and repair of AH-64D Apache Helicopters. Completes documentation of all maintenance activities, collaborates with Singapore maintenance personnel to complete maintenance and service activities. Coordinates maintenance activities with Singapore personnel to ensure success of Republic of Singapore Air Force (RSAF) and USAFTD mission. Service member will complete and maintain assigned Defense Security Cooperation certificate for assigned functional area and certification level.</t>
    </r>
  </si>
  <si>
    <r>
      <rPr>
        <b/>
        <sz val="11"/>
        <color rgb="FF000000"/>
        <rFont val="Calibri"/>
        <family val="2"/>
        <scheme val="minor"/>
      </rPr>
      <t>26-6176, Length 1 Year:</t>
    </r>
    <r>
      <rPr>
        <sz val="11"/>
        <color indexed="8"/>
        <rFont val="Calibri"/>
        <family val="2"/>
        <scheme val="minor"/>
      </rPr>
      <t xml:space="preserve">
Serves as the Commander of the United States Army Flight Training Detachment (USAFTD) Peace Vanguard, a foreign military sales program with the country of Singapore. Leads over 50 assigned US Army personnel. Technical management and oversight include operations, command continuity, mission control, development of assigned missions and execution of key logistics packages/contracts. Serves as the lead for the Detachment in all matters and develops policy and procedural guidance for subordinate leaders through active professional development, while focusing on quality of life for assigned Soldiers and Family members. May function as a direct training participant by piloting aircraft under tactical and non-tactical conditions, while supporting full spectrum training missions and operations to include live fire exercises in all types of environmental conditions.
Service member will complete and maintain assigned Defense Security Cooperation certificate for assigned functional area and certification level.
Position is for 1-year with an opportunity for extension for an additional year.</t>
    </r>
  </si>
  <si>
    <r>
      <rPr>
        <b/>
        <sz val="11"/>
        <color rgb="FF000000"/>
        <rFont val="Calibri"/>
        <family val="2"/>
        <scheme val="minor"/>
      </rPr>
      <t>26-6178, Length 1 Year:</t>
    </r>
    <r>
      <rPr>
        <sz val="11"/>
        <color indexed="8"/>
        <rFont val="Calibri"/>
        <family val="2"/>
        <scheme val="minor"/>
      </rPr>
      <t xml:space="preserve">
Serve as an Aircraft Structural Repairer (15G) on AH-64D Apache for the United States Army Flight Training Detachment (USAFTD) - Peace Vanguard. USAFTD is a foreign military sales (FMS) program supporting the country of Singapore in Marana, AZ with 57 US Soldiers, 56 Republic of Singapore Air Force (RSAF) Airmen, and six RSAF AH-64D Helicopters assigned. Inspect and repair aircraft structures to include rotor blades, aircraft outer skin, and other structural components. Fabricate repairs using various material in order to maintain the structural integrity of the unit’s aircraft. Assist other 15 series MOSs with their aviation maintenance tasks as needed. Expect to cross train as a 15R (AH-64D Attack Helicopter Repairer) and train to perform FARP ops such as re-arm and re-fuel.
Potential exists to remain with the unit for additional orders upon the end of initial tour.
Service member will complete and maintain assigned Defense Security Cooperation certificate for assigned functional
area and certification level.
Position is for 1-year with an opportunity for extension for an additional year.</t>
    </r>
  </si>
  <si>
    <r>
      <rPr>
        <b/>
        <sz val="11"/>
        <color rgb="FF000000"/>
        <rFont val="Calibri"/>
        <family val="2"/>
        <scheme val="minor"/>
      </rPr>
      <t>26-6184, Length 1 Year:</t>
    </r>
    <r>
      <rPr>
        <sz val="11"/>
        <color indexed="8"/>
        <rFont val="Calibri"/>
        <family val="2"/>
        <scheme val="minor"/>
      </rPr>
      <t xml:space="preserve">
Serves as a Engineer Technician responsible for the complete lifecycle of civil works construction projects. Manages all aspects of contract administration, quality assurance (QA), and technical oversight from final design review to project closeout. Acts as the primary liaison between contractors, architect-engineer firms, and government stakeholders. Reviews and processes all RFIs, technical submittals, and contract modifications. Conducts on-site inspections, ensures compliance with all plans and specifications, and prepares final acceptance documents, including contractor performance evaluations (CPARS), to ensure projects are completed safely, on time, and within budget.
To apply for this tour, please email your resume, military bio, three evaluations, and your soldier talent profile to SFC Tabitha Ruckman at tabitha.n.ruckman.mil@mail.mil</t>
    </r>
  </si>
  <si>
    <r>
      <rPr>
        <b/>
        <sz val="11"/>
        <color rgb="FF000000"/>
        <rFont val="Calibri"/>
        <family val="2"/>
        <scheme val="minor"/>
      </rPr>
      <t>26-6185, Length 1 Year:</t>
    </r>
    <r>
      <rPr>
        <sz val="11"/>
        <color indexed="8"/>
        <rFont val="Calibri"/>
        <family val="2"/>
        <scheme val="minor"/>
      </rPr>
      <t xml:space="preserve">
Serves as a Project Engineer and Quality Assurance (QA) representative responsible for the contract administration
and technical oversight of diverse civil works projects, including the Lock 25 1200' expansion Mega Project. Manages
all construction phases, ensuring strict compliance with plans, specifications, and safety standards. Reviews and
approves contractor submittal, processes payments, and negotiates contract modifications. Acts as the primary
liaison between contractors, government agencies, and local officials to resolve complex issues, ensuring projects are
completed on schedule and within budget.
Qualifications: General Engineer, Architect, Civil Engineer, Environmental Engineer, Mechanical Engineer, Electrical Engineer, or Geologist degree
To apply for this position, please email your resume, military bio, three evaluations, and your soldier talent profile to SFC Tabitha Ruckman at tabitha.n.ruckman.mil@mail.mil.</t>
    </r>
  </si>
  <si>
    <r>
      <rPr>
        <b/>
        <sz val="11"/>
        <color rgb="FF000000"/>
        <rFont val="Calibri"/>
        <family val="2"/>
        <scheme val="minor"/>
      </rPr>
      <t>26-6186, Length 1 Year:</t>
    </r>
    <r>
      <rPr>
        <sz val="11"/>
        <color indexed="8"/>
        <rFont val="Calibri"/>
        <family val="2"/>
        <scheme val="minor"/>
      </rPr>
      <t xml:space="preserve">
Serves as the lead Construction Engineering Supervisor and Quality Assurance (QA) representative for Lock 25 1200' expansion Mega Project in Winfield, MO. Responsible for conducting on-site inspections of contractor performance to ensure strict adherence to project plans, specifications, and safety regulations in accordance with EM 385-1-1. Reviews and validates contractor quality control reports, computes periodic payments, and prepares estimates for contract modifications. Provides technical guidance and mentorship to junior Engineer Soldiers and NCOs. Acts as the primary liaison between the contracting authority and construction personnel to resolve disputes, ensuring projects are completed to standard, on time, and within budget.
To apply for this position, please email your resume, military bio, three evaluations, and your soldier talent profile to SFC Tabitha Ruckman at tabitha.n.ruckman.mil@mail.mil</t>
    </r>
  </si>
  <si>
    <r>
      <rPr>
        <b/>
        <sz val="11"/>
        <color rgb="FF000000"/>
        <rFont val="Calibri"/>
        <family val="2"/>
        <scheme val="minor"/>
      </rPr>
      <t>26-6187, Length 1 Year:</t>
    </r>
    <r>
      <rPr>
        <sz val="11"/>
        <color indexed="8"/>
        <rFont val="Calibri"/>
        <family val="2"/>
        <scheme val="minor"/>
      </rPr>
      <t xml:space="preserve">
Serves as one of the supervisory engineers (Officer in Charge) for the Lock 25 1200' expansion Mega Project
Resident Office, exercising command and control over all construction for their elements of the project. Directs and
synchronizes a team of subordinate project engineers and technical inspectors to ensure the successful execution of
the district's construction program. Acts as an Administrative Contracting Officer (ACO), providing technical and administrative oversight for highly complex lock and dam construction. Represents the command in engagements with federal, state, and local officials, making binding decisions to ensure projects are completed to the highest standard, safely, on time, and within budget.
To apply for this position, please email your resume, soldier talent profile, military bio, and three evaluations to SFC Tabitha Ruckman at tabitha.n.ruckman.mil@mail.mil.</t>
    </r>
  </si>
  <si>
    <r>
      <rPr>
        <b/>
        <sz val="11"/>
        <color rgb="FF000000"/>
        <rFont val="Calibri"/>
        <family val="2"/>
        <scheme val="minor"/>
      </rPr>
      <t>26-6188, Length 1 Year</t>
    </r>
    <r>
      <rPr>
        <sz val="11"/>
        <color indexed="8"/>
        <rFont val="Calibri"/>
        <family val="2"/>
        <scheme val="minor"/>
      </rPr>
      <t xml:space="preserve">
Serves as a Project Engineer and Quality Assurance (QA) representative responsible for the contract administration
and technical oversight of diverse civil works projects, including the Lock 25 1200' expansion Mega Project. Manages
all construction phases, ensuring strict compliance with plans, specifications, and safety standards. Reviews and
approves contractor submittal, processes payments, and negotiates contract modifications. Acts as the primary
liaison between contractors, government agencies, and local officials to resolve complex issues, ensuring projects are
completed on schedule and within budget.
Qualifications: General Engineer, Architect, Civil Engineer, Environmental Engineer, Mechanical Engineer, Electrical Engineer, or Geologist degree.
To apply for this position, please email your resume, military bio, soldier talent profile, and three evaluations to SFC Tabitha Ruckman at tabitha.n.ruckman.mil@mail.mil.</t>
    </r>
  </si>
  <si>
    <r>
      <rPr>
        <b/>
        <sz val="11"/>
        <color rgb="FF000000"/>
        <rFont val="Calibri"/>
        <family val="2"/>
        <scheme val="minor"/>
      </rPr>
      <t>26-6192, Length 1 Year:</t>
    </r>
    <r>
      <rPr>
        <sz val="11"/>
        <color indexed="8"/>
        <rFont val="Calibri"/>
        <family val="2"/>
        <scheme val="minor"/>
      </rPr>
      <t xml:space="preserve">
The position is located in the DFAS Humans Resources (HR) Labor &amp; Employee Relations Operations (LER Ops) Division, on the Reasonable Accommodation (RA) team. The RA team provides DFAS supervisors and managers advisory services and products on a reasonable accommodation issues.  
The HR Specialists will:
1. Provide advisory services to supervisors and managers on RA regulations and appropriate procedures for assessing and providing employee accommodations.
2. Assist managers in analyzing RA requests to include: assessing whether an employee meets the legal criteria, identifying the essential duties of an employee's position, assist in identifying possible job modifications, and determining if a requested accommodation is reasonable.
3. Prepare letters and decisions for supervisors and managers to issue to employees regarding their accommodation
requests.
4. Coordinate with DFAS Office of General Counsel (OGC) on complex RA cases or cases in which an RA may be denied.
Qualifications:  Recommended experience: medical document analysis; legal work (interpreting laws and regulations, preparing/analyzing legal documents)
Applicants email the following documents to PFI Coordinator**
Army: Soldier Talent Profile, Professional Resume, Military Bio
Air Force: vMPF, Professional Resume, Military Bio
PFI Coordinator: SFC Holly C. Tilley
holly.c.tilley.mil@mail.mil</t>
    </r>
  </si>
  <si>
    <r>
      <rPr>
        <b/>
        <sz val="11"/>
        <color rgb="FF000000"/>
        <rFont val="Calibri"/>
        <family val="2"/>
        <scheme val="minor"/>
      </rPr>
      <t>26-6196, Length 1 Year</t>
    </r>
    <r>
      <rPr>
        <sz val="11"/>
        <color indexed="8"/>
        <rFont val="Calibri"/>
        <family val="2"/>
        <scheme val="minor"/>
      </rPr>
      <t xml:space="preserve">
This is an opportunity to serve as the critical link between the warfighter and the myPay mobile application development team. The selected individual will be responsible for defining, managing, and guiding the functional requirements throughout the entire System Development Lifecycle (SDLC). Key responsibilities include:
1. Leading the elicitation, analysis, and documentation of functional and non-functional requirements for the myPay mobile app.
2. Translating complex business needs into detailed user stories, process flows, and functional specification documents.
3. Guiding the project through all phases of the SDLC, from initial concept and design to development, testing, deployment, and post-production support.
4. Serving as the primary liaison between user communities, stakeholders, and the technical development team to ensure mutual understanding and alignment.
5. Facilitating requirements validation sessions, managing the requirements baseline, and communicating the impact of changes to project scope and schedule.
Qualifications:  Experience:
Demonstrated experience as a Systems Analyst, Business Analyst, or in a role focused on requirements management. In-depth knowledge of SDLC methodologies (e.g., Agile, Scrum, Waterfall).
Proven ability to create clear and concise requirements documentation (e.g., Business Requirements Documents, Functional Specifications, User Stories).
Strong experience in stakeholder management and facilitating communication
Please email the following documents to the assigned PFI Coordinator:
Soldier Talent Profile (Army Only)
vMPF (Air Force Only)
Professional Resume
Military Bio
PFI Coordinator: SFC Holly C. Tilley
holly.c.tilley.mil@mail.mil
(463) 298-4362</t>
    </r>
  </si>
  <si>
    <r>
      <rPr>
        <b/>
        <sz val="11"/>
        <color rgb="FF000000"/>
        <rFont val="Calibri"/>
        <family val="2"/>
        <scheme val="minor"/>
      </rPr>
      <t>26-6202, Length 1 Year:</t>
    </r>
    <r>
      <rPr>
        <sz val="11"/>
        <color indexed="8"/>
        <rFont val="Calibri"/>
        <family val="2"/>
        <scheme val="minor"/>
      </rPr>
      <t xml:space="preserve">
Applicants must email the following documents to leanne.felvus-webb.mil@mail.mil for consideration:
Professional Resume
Military Bio
Assistant Executive Officer to the Commanding General of a division-level command comprised of over 16,000 military and civilian personnel globally stationed in 24 states and seven countries and Senior Commander for Aberdeen Proving Ground supporting over 21,000 personnel. Responsible for planning and developing near-, mid-, and long-range strategic communications and global senior-leader engagement activities. Supervises and directs the executive staff in administrative, logistics, action items, document control, and integration activities. Informs the Commanding General of critical changes and developments within the organization's strategic and operational environments. Determines appropriate methods to respond to directives, requirements, and guidance issued from higher headquarters and requests from subordinate units; establishes plans and programs based on changing situations. Coordinates a variety of projects and taskings with sister services, intergovernmental agencies, elected officials, corporate organizations, and partner-nation staff. Serves as the HHD(P) Commander; responsible for the health, morale, and welfare of all CECOM Soldiers and their families located in CONUS and OCONUS.
Qualifications:  Must poses analytical skills and attention to detail to support the command group. Required to have a secret clearance.</t>
    </r>
  </si>
  <si>
    <r>
      <rPr>
        <b/>
        <sz val="11"/>
        <color rgb="FF000000"/>
        <rFont val="Calibri"/>
        <family val="2"/>
        <scheme val="minor"/>
      </rPr>
      <t>26-6203,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DA 705/5500
Soldier Talent Profile
Chain of Command Contact Info (email/phone#)
Serves in support of the Corpus Christi Army Depot (CCAD) Security Division. Required to qualify as a member of the Naval Air Station Corpus Christi (NASCC) Auxiliary Security Force (ASF). Performs guard duties, vehicular inspections, walking patrols, and executes Random Anti-terrorism Measures (RAM) as directed by the Watch Commander or competent authority. As directed, may serve as a watch stander in the CCAD Command Operations Center (COC) and command visitors’ center to monitor surveillance equipment, conduct physical security checks, escort VIP and foreign visitors, and compile associated reports and documentation.
Qualifications:  MOS: 31B | AFSC: 3P0X1
Must not have any disqualifying factors under the Lautenberg Amendment (Pub. L. 104–208, 18 U.S.C. § 922(g)), Uniform Code of Military Justice (UCMJ) violations in the past 3 years, or any pending or disqualifying civil or criminal actions. Must be able to maintain qualification and arm with M18 pistol, M16/M4 rifle, and M500 Shotgun.</t>
    </r>
  </si>
  <si>
    <r>
      <rPr>
        <b/>
        <sz val="11"/>
        <color rgb="FF000000"/>
        <rFont val="Calibri"/>
        <family val="2"/>
        <scheme val="minor"/>
      </rPr>
      <t>26-2604, Length 1 Year:</t>
    </r>
    <r>
      <rPr>
        <sz val="11"/>
        <color indexed="8"/>
        <rFont val="Calibri"/>
        <family val="2"/>
        <scheme val="minor"/>
      </rPr>
      <t xml:space="preserve">
Deliberate Planner officer is required with experience in transportation and deliberate/logistics planning. Experience with the joint planning process of determining how to implement strategic guidance using military capabilities in time and space to obtain objectives. Knowledge of transportation, logistical operations policies, concepts, principles, and methodology applicable to air, land, and sea transportation under peacetime and wartime condition. Knowledge of operational and transportation planning related to strategic, theater and integrated planning of OPLANs/CONPLANs. Staff experience and proficiency in joint deliberate/logistics planning desired.
Qualifications:  TS/SCI</t>
    </r>
  </si>
  <si>
    <r>
      <rPr>
        <b/>
        <sz val="11"/>
        <color rgb="FF000000"/>
        <rFont val="Calibri"/>
        <family val="2"/>
        <scheme val="minor"/>
      </rPr>
      <t>26-6191, Length 1 Year:</t>
    </r>
    <r>
      <rPr>
        <sz val="11"/>
        <color indexed="8"/>
        <rFont val="Calibri"/>
        <family val="2"/>
        <scheme val="minor"/>
      </rPr>
      <t xml:space="preserve">
Responsible for supporting the DLA Energy commander and/or deputy commander. Provides administrative support and performs numerous duties, including scheduling,writing correspondence, emailing, handling visitors, routing callers, and answering questions and requests. Plans and organizes office operations to include publications and forms administration and office administrative procedures. Establishes mail delivery routes and schemes and arranges for pickup of distribution by messengers. Serves as custodian of classified documents. Signs receipts for, logs, inventories, files, and secures classified documents. Prepares documents for destruction or other disposition.  Ensures proper accountability of documents based upon degree of classification. Additional duties as prescribed by the principal executives to include driver.
Qualifications:  Secret Clearance required, Highly desires some executive secretary and protocol experience, however not required.</t>
    </r>
  </si>
  <si>
    <t>26-6158</t>
  </si>
  <si>
    <t>Air Force Life Cycle Management Center</t>
  </si>
  <si>
    <t>AFLCMC-WIWN</t>
  </si>
  <si>
    <t>Modification Program Manager, Japan AWACS Program Office</t>
  </si>
  <si>
    <t>O5</t>
  </si>
  <si>
    <t>Hanscom AFB</t>
  </si>
  <si>
    <t>26-6207</t>
  </si>
  <si>
    <t>DFAS-IND-ZHP-Personnel Force Innovation (STO)</t>
  </si>
  <si>
    <t>PFI Finance NCO</t>
  </si>
  <si>
    <t>E4:E5:E6:E7</t>
  </si>
  <si>
    <t>26-6205</t>
  </si>
  <si>
    <t>COLBOL Programmer</t>
  </si>
  <si>
    <t>E6:E7:E8:O1:O2:O3:W1:W2</t>
  </si>
  <si>
    <r>
      <rPr>
        <b/>
        <sz val="11"/>
        <color rgb="FF000000"/>
        <rFont val="Calibri"/>
        <family val="2"/>
        <scheme val="minor"/>
      </rPr>
      <t>26-6158, Length 1 Year:</t>
    </r>
    <r>
      <rPr>
        <sz val="11"/>
        <color indexed="8"/>
        <rFont val="Calibri"/>
        <family val="2"/>
        <scheme val="minor"/>
      </rPr>
      <t xml:space="preserve">
The Japan E-767 Airborne Warning and Control System (AWACS) Modification Program Manager is responsible for managing cost, schedule, and performance on the sustainment effort for the Japan Air Self Defense Force (JASDF) aircraft fleet. This Foreign Military Sales (FMS) position executes requirements in accordance with the Letter of Offer and Acceptance (LOA) to meet vital partner capability needs in the INDOPACOM AOR. Responsibilities include but are not limited to, development and execution of software schedules/deliverables, managing Original Equipment Manufacturer (OEM) contracts, facilitating customer requirements, developing annual program Pricing and Availability (P&amp;A) documents, reviewing proposals, preparing and conducting briefings at the JASDF O-6 and GO level, and ensuring alignment with organizational objectives. The OEM contract provides reach-back engineering and logistics support for the E-767 fleet and associated ground systems as well as in-country Field Service Representatives (FSR). This position requires regular and active communication with cross-functional team leads to include engineering, contracting, finance and logistics. This role requires strong leadership, effective verbal and written communication skills, the ability to build rapport within and across organizations, and the ability to work with limited supervision. A Back-to-Basics Program Management Practitioner certificate is desired. Desired report date - as soon as possible. TDY Forecast: Up to 20% travel (to include OCONUS)
</t>
    </r>
    <r>
      <rPr>
        <b/>
        <sz val="11"/>
        <color rgb="FF000000"/>
        <rFont val="Calibri"/>
        <family val="2"/>
        <scheme val="minor"/>
      </rPr>
      <t>Qualifications</t>
    </r>
    <r>
      <rPr>
        <sz val="11"/>
        <color indexed="8"/>
        <rFont val="Calibri"/>
        <family val="2"/>
        <scheme val="minor"/>
      </rPr>
      <t>:  Qualified or previously qualified 63A. Back-to-Basics Program Management Practitioner certificate is desired. US AWACS 40/45, Next-Generation IFF, Electronic Support Measures (ESM), US AWACS Communications Network Upgrade (CNU), and AWACS Communication Integration Program (ACIP) familiarity desired.</t>
    </r>
  </si>
  <si>
    <r>
      <rPr>
        <b/>
        <sz val="11"/>
        <color rgb="FF000000"/>
        <rFont val="Calibri"/>
        <family val="2"/>
        <scheme val="minor"/>
      </rPr>
      <t>26-6205, Length 1 Year:</t>
    </r>
    <r>
      <rPr>
        <sz val="11"/>
        <color indexed="8"/>
        <rFont val="Calibri"/>
        <family val="2"/>
        <scheme val="minor"/>
      </rPr>
      <t xml:space="preserve">
DFAS is seeking FOUR IT Cybersecurity Specialists, two intermediate level COBOL programmers and two highly experienced COBOL programmers. This is fantastic opportunity for a COBOL (Common Business-Oriented Language) programming developer located in Columbus, OH, Cleveland, OH, or Indianapolis, IN within a major payroll division of the Information &amp; Technology Directorate, Defense Finance and Accounting Service (DFAS). Help DFAS change the way the Department of Defense processes pay!
These IT Cybersecurity Specialist Position requires the following:
1. Serve as a key developer on an Agile team, transforming user requirements into clean, tested, and deployable code through expert analysis, design, and engineering.
2.Align your technical expertise with strategic goals, ensuring development efforts are perfectly aimed at fulfilling mission-critical payroll requirements.
3. Drive the resolution of complex technical challenges, embracing stakeholder feedback to build robust and reliable systems that form the backbone of our military payroll operations.
4.Take full ownership of your development tasks to ensure on-time delivery, proactively clearing obstacles and providing clear status updates to keep the team moving forward.
5.Play a vital role in our modernization efforts by contributing your expertise during peer reviews and managing the deployment of new, mission-enhancing functionality
6.We're looking for a professional familiar with the mainframe environment. The ideal candidate will have experience with some or all of the following:
Languages &amp; Platforms: COBOL, CICS, TSO, ISPF
Tools &amp; Databases Operating: DB2, VSAM, IAM, MS Office 365 / TEAMS
Systems &amp; Utilities: z/OS, JCL, ASG Smarttest, SharePoint
Send the following documents to the PFI Coordinator for the position:
Professional Resume
Military Bio
Soldier Talent Profile (Army)
vMPF (Air Force)
PFI Coordinator: SFC Holly C. Tilley,   Email: holly.c.tilley.mil@mail.mil
</t>
    </r>
    <r>
      <rPr>
        <b/>
        <sz val="11"/>
        <color rgb="FF000000"/>
        <rFont val="Calibri"/>
        <family val="2"/>
        <scheme val="minor"/>
      </rPr>
      <t>Qualifications</t>
    </r>
    <r>
      <rPr>
        <sz val="11"/>
        <color indexed="8"/>
        <rFont val="Calibri"/>
        <family val="2"/>
        <scheme val="minor"/>
      </rPr>
      <t>:  Candidate should have COBOL programing experience. Communicates effectively and delivers value add to the overall team deliverables. Payroll system experience is a plus.</t>
    </r>
  </si>
  <si>
    <t>IN, OH</t>
  </si>
  <si>
    <r>
      <rPr>
        <b/>
        <sz val="11"/>
        <color rgb="FF000000"/>
        <rFont val="Calibri"/>
        <family val="2"/>
        <scheme val="minor"/>
      </rPr>
      <t>26-6207, Length 1 Year:</t>
    </r>
    <r>
      <rPr>
        <sz val="11"/>
        <color indexed="8"/>
        <rFont val="Calibri"/>
        <family val="2"/>
        <scheme val="minor"/>
      </rPr>
      <t xml:space="preserve">
Serves as a Finance NCO responsible for processing reimbursement for military personnel tours in a joint / inter-service Department of War environment. Responsible for generating cost estimates for military tours and processing reimbursable intergovernmental funding documents (Military Interdepartmental Purchase Requests - MIPRs – DD Form 448 or Inter Agency Agreements - IAAs - FS 7600b). Responsible for drafting and tracking funding acceptances (DD form 448-2) for Service Budget Office review and signature.  Assists with processing G-Invoicing funding acceptances and associated billing actions.  Performs detailed quality control checks on financial documents and enforces standards from DoD Financial Management Regulation and the Defense Federal Acquisition Regulation. Performs transactional data entry and performs quality control checks on data sets impacting reimbursable billing. Assists with preparing reports and performing periodic reviews.  Must be comfortable with standard Microsoft Office / 365 software and products.  Prior experience with USAF DEAMS accounting system preferred.
</t>
    </r>
    <r>
      <rPr>
        <b/>
        <sz val="11"/>
        <color rgb="FF000000"/>
        <rFont val="Calibri"/>
        <family val="2"/>
        <scheme val="minor"/>
      </rPr>
      <t>Qualifications</t>
    </r>
    <r>
      <rPr>
        <sz val="11"/>
        <color indexed="8"/>
        <rFont val="Calibri"/>
        <family val="2"/>
        <scheme val="minor"/>
      </rPr>
      <t>: Microsoft Office / 365 platform proficiency required.  DEAMS experience preferred.  Intergovernmental purchasing and reimbursable experience desired.</t>
    </r>
  </si>
  <si>
    <t>26-6209</t>
  </si>
  <si>
    <t>USACE - Headquarters</t>
  </si>
  <si>
    <t>Assistant Director for Civil Works</t>
  </si>
  <si>
    <t>Washington</t>
  </si>
  <si>
    <t>DC</t>
  </si>
  <si>
    <t>26-6215</t>
  </si>
  <si>
    <t>DCSA - OCCA</t>
  </si>
  <si>
    <t>Legislative Affairs Officer</t>
  </si>
  <si>
    <t>26-6219</t>
  </si>
  <si>
    <t>USACE - Sacramento District (SPK)</t>
  </si>
  <si>
    <t>Sacramento</t>
  </si>
  <si>
    <t>26-6221</t>
  </si>
  <si>
    <t>FMS Contract Specialist</t>
  </si>
  <si>
    <r>
      <rPr>
        <b/>
        <sz val="11"/>
        <color rgb="FF000000"/>
        <rFont val="Calibri"/>
        <family val="2"/>
        <scheme val="minor"/>
      </rPr>
      <t>26-6209, Length 1 Year:</t>
    </r>
    <r>
      <rPr>
        <sz val="11"/>
        <color indexed="8"/>
        <rFont val="Calibri"/>
        <family val="2"/>
        <scheme val="minor"/>
      </rPr>
      <t xml:space="preserve">
The Assistant Director for Civil Works at Headquarters, U.S. Army Corps of Engineers (USACE), operates within a directorate comprising 194 employees under the command of a Major General (O-8). The incumbent supports the Executive Director by providing expert advice and assistance in the management and oversight of a $7+ billion annual Civil Works program. This national program encompasses infrastructure development, navigation, flood risk management, environmental restoration, hydropower, regulatory activities, water supply, emergency management, recreation, and interagency coordination. It supports nine USACE divisions, over 170 field offices, and more than 22,000 personnel who deliver vital water resources and infrastructure projects across the United States. The Assistant Director serves as the Directorate’s principal staff action control officer, coordinating and managing daily operations, tasking processes, and high-level correspondence to ensure timely and accurate execution of organizational priorities. The position requires sustained engagement with State and Federal elected and appointed officials, as well as interaction with a wide range of external stakeholders, including public and private organizations and individual citizens, to advance USACE’s Civil Works mission. Additionally, the Assistant Director synchronizes civil works actions with USACE staff and serves as the conference coordinator and internal synchronizer, ensuring effective planning, communication, and alignment across all Civil Works program activities and initiatives.</t>
    </r>
  </si>
  <si>
    <r>
      <rPr>
        <b/>
        <sz val="11"/>
        <color rgb="FF000000"/>
        <rFont val="Calibri"/>
        <family val="2"/>
        <scheme val="minor"/>
      </rPr>
      <t>26-6219,Tour length; 1 year</t>
    </r>
    <r>
      <rPr>
        <sz val="11"/>
        <color indexed="8"/>
        <rFont val="Calibri"/>
        <family val="2"/>
        <scheme val="minor"/>
      </rPr>
      <t xml:space="preserve">
Hiring two applicants for various locations within USACE's Sacramento District. Locations including Concord, Sacramento, Stockton, and Folsom.  
Hiring two candidates as Project Managers for the Interagency and International Support section, Non-Department of Veteran Affairs. Responsible for coordinating and leveraging the project delivery team (PDT) consisting of 10 branches/offices for successful delivery of $30 million worth of construction in current and future programming over nine buildings on two sites and one semi-passive water treatment plant for an EPA superfund site. Conducts upwards reporting to Sacramento District Leadership and South Pacific Division Program Management in accordance with governance requirements laid out in the Enterprise Program Management Plan (EPgMP). Acts as subject matter expert for all project matters to the Executive Leadership Team (ELT). Directly coordinates with up to 10 inter-agency partners to ensure a positive partnership at the project level and ensure communication styles meet the acceptance levels of each individual partner.
Hiring one candidate to support the Military Ocean Terminal Concord (MOTCO) managing active construction projects valued at $62M to support MOTCO and SDDC's mission for success of its national strategic defense mission and will be the lead MILCON PM forward.
Qualifications: 12A MOS or equivalent civilian experience and education
To apply for this position, please email your military bio, soldier talent profile, three evaluations, and your resume to SFC Tabitha Ruckman at tabitha.n.ruckman.mil@mail.mil.</t>
    </r>
  </si>
  <si>
    <r>
      <rPr>
        <b/>
        <sz val="11"/>
        <color rgb="FF000000"/>
        <rFont val="Calibri"/>
        <family val="2"/>
        <scheme val="minor"/>
      </rPr>
      <t>26-6221, Length 1 year:</t>
    </r>
    <r>
      <rPr>
        <sz val="11"/>
        <color indexed="8"/>
        <rFont val="Calibri"/>
        <family val="2"/>
        <scheme val="minor"/>
      </rPr>
      <t xml:space="preserve">
Performs duties as contract specialist on the F-35 Joint Program Office supporting Foreign Military Sales. The contract specialist will have regular interactions with international partners and foreign military sales customers. Contract actions range from administrative contract actions to $100M+ sole source negotiations. The specialist will develop pre and post award contract documents with the direction of the FMS Lead Contracting Officer. The candidates should have some sole source experience and knowledge of cost and price analysis. FMS experience is desired but not required.
Qualifications:  Candidate must possess BS or BA degree. Understanding of qualitative and quantitative analytical and evaluative methods. Applicant must possess and maintain a Secret security clearance.</t>
    </r>
  </si>
  <si>
    <t>O2:O3</t>
  </si>
  <si>
    <r>
      <rPr>
        <b/>
        <sz val="11"/>
        <color rgb="FF000000"/>
        <rFont val="Calibri"/>
        <family val="2"/>
        <scheme val="minor"/>
      </rPr>
      <t>26-6215, Length 1 Year:</t>
    </r>
    <r>
      <rPr>
        <sz val="11"/>
        <color indexed="8"/>
        <rFont val="Calibri"/>
        <family val="2"/>
        <scheme val="minor"/>
      </rPr>
      <t xml:space="preserve">
MULTIPLE LOCATIONS: FT. MEADE, MD/ QUANTICO, VA / BOYERS, PA
Applicants must email the following documents to leanne.felvus-webb.mil@mail.mil for consideration
Professional Resume, Military Bio, and Last three evaluations
The Defense Counterintelligence and Security Agency (DCSA) is the primary executive branch service provider of personnel background investigations for the Federal Government with the mission of ensuring a trusted federal, industrial and affiliated workforce. The position is within the Office of Communications and Congressional Affairs (OCCA), whose mission is the delivery of accurate and timely information about DCSA, its mission, goals, and activities to the public, media, and Congress. The incumbent will serve in a public affairs capacity under the Congressional Affairs team as a Legislative Affairs Officer.   
Role Description: The Legislative Affairs Officer will be responsible for planning, executing, and supporting the agency's legislative affairs. The incumbent will represent DCSA's mission and priorities to the U.S. Congress and other key stakeholders. This role requires a strong understanding of the legislative process and the ability to operate effectively in a dynamic, high-stakes environment.
Duties and Responsibilities:
Legislative Advocacy - Serves as an advocate for DCSA's legislative agenda on Capitol Hill. Builds and maintains strong working relationships with Members of Congress, their staff, and committee professionals to advance agency priorities and improve awareness of the DCSA mission.
Strategic Communication - Prepares the DCSA Director and other senior leaders for congressional engagements by developing and editing testimony, briefing materials, talking points, and responses to congressionally directed actions. Ensures all products are coordinated with OUSD(I&amp;S) and OUSD(LA) as required.
Policy Analysis - Performs and presents technical analysis of complex legislative and regulatory matters. Tracks legislation of interest as it moves through Congress and provides routine updates and strategic recommendations to agency leadership.
Reporting &amp; Engagement: Attends, participates in, and reports on congressional hearings. Keeps Members of Congress and their staffs informed on issues of interest and serves as a key resource for information regarding DCSA activities.
Leadership: Functions as a key member of the Congressional Affairs team and supervises subordinate military personnel as assigned.
Equivalent civilian experience will be considered for this position.  PCS is authorized for this position.
</t>
    </r>
    <r>
      <rPr>
        <b/>
        <sz val="11"/>
        <color rgb="FF000000"/>
        <rFont val="Calibri"/>
        <family val="2"/>
        <scheme val="minor"/>
      </rPr>
      <t>Qualifications</t>
    </r>
    <r>
      <rPr>
        <sz val="11"/>
        <color indexed="8"/>
        <rFont val="Calibri"/>
        <family val="2"/>
        <scheme val="minor"/>
      </rPr>
      <t>:  TS/SCI clearance preferred for this position. Minimum clearance TS with eligibility for upgrade to TS/SCI required.</t>
    </r>
  </si>
  <si>
    <t>26-6223</t>
  </si>
  <si>
    <t>USACE - Chicago District (LRC)</t>
  </si>
  <si>
    <t>Chicago</t>
  </si>
  <si>
    <r>
      <rPr>
        <b/>
        <sz val="11"/>
        <color rgb="FF000000"/>
        <rFont val="Calibri"/>
        <family val="2"/>
        <scheme val="minor"/>
      </rPr>
      <t>26-6223, Length 1 Year</t>
    </r>
    <r>
      <rPr>
        <sz val="11"/>
        <color rgb="FF000000"/>
        <rFont val="Calibri"/>
        <family val="2"/>
        <scheme val="minor"/>
      </rPr>
      <t xml:space="preserve">:
Project Manager / Project Engineer for USACE's Chicago District, part of the Great Lakes &amp; Ohio River Division. The project manager will oversee and manage civil works projects from the initial planning phase through physical construction, and project close out. Project manager will be responsible for ensuring projects are completed on schedule, within scope, and under budget, with all applicable quality standards and while upholding USACE's commitment to public safety and environmental stewardship. 
</t>
    </r>
    <r>
      <rPr>
        <b/>
        <sz val="11"/>
        <color rgb="FF000000"/>
        <rFont val="Calibri"/>
        <family val="2"/>
        <scheme val="minor"/>
      </rPr>
      <t>Qualifications</t>
    </r>
    <r>
      <rPr>
        <sz val="11"/>
        <color rgb="FF000000"/>
        <rFont val="Calibri"/>
        <family val="2"/>
        <scheme val="minor"/>
      </rPr>
      <t>: PMP certification preferred but not required.</t>
    </r>
  </si>
  <si>
    <t>26-6001</t>
  </si>
  <si>
    <t>Customer Account Specialist</t>
  </si>
  <si>
    <t>26-6227</t>
  </si>
  <si>
    <t>DFAS-IND-JJE-Warrior Pay Modernization</t>
  </si>
  <si>
    <t>Contraction Officer's Representative</t>
  </si>
  <si>
    <t>E6:E7:E8:E9:O2:O3</t>
  </si>
  <si>
    <t>26-6230</t>
  </si>
  <si>
    <t>General Engineering and Maintenance Worker</t>
  </si>
  <si>
    <t>Montevideo</t>
  </si>
  <si>
    <t>MN</t>
  </si>
  <si>
    <t>26-6231</t>
  </si>
  <si>
    <t>Lead Security Guard</t>
  </si>
  <si>
    <t>26-6232</t>
  </si>
  <si>
    <t>DISA - SD512</t>
  </si>
  <si>
    <t>Mobility and Operations Support</t>
  </si>
  <si>
    <t>Fort Meade</t>
  </si>
  <si>
    <t>26-6233</t>
  </si>
  <si>
    <t>DFAS-IND-JFL-Military Pay Operations</t>
  </si>
  <si>
    <t>Military Pay Technician</t>
  </si>
  <si>
    <r>
      <rPr>
        <b/>
        <sz val="11"/>
        <color rgb="FF000000"/>
        <rFont val="Calibri"/>
        <family val="2"/>
        <scheme val="minor"/>
      </rPr>
      <t>26-6001, Length 1 Year:</t>
    </r>
    <r>
      <rPr>
        <sz val="11"/>
        <color indexed="8"/>
        <rFont val="Calibri"/>
        <family val="2"/>
        <scheme val="minor"/>
      </rPr>
      <t xml:space="preserve">
Manages customer orders through web-based systems, ensuring accurate entry, processing, and timely resolution of delivery, payment, and pricing discrepancies. This includes closing open delivery orders to avoid unliquidated obligations. The role requires collaborating with Business Process Analysts, Contracting, Supply Planners, and Resolution Specialists to streamline order fulfillment and maintain product accountability. The incumbent also addresses contractual and billing issues with Contracting and Inventory Management, supporting into-stock and direct-delivery Aerospace customers. The incumbent will participate in branch team meetings, requirements management reviews and round table discussions to report discrepancies and identify systemic issues and/or trends. This is a non-supervisory role.
Qualifications:  Familiarization with order fulfillment and customer service is desired but not required. Service member will be trained on all aspects of tasks associated with the position.</t>
    </r>
  </si>
  <si>
    <r>
      <rPr>
        <b/>
        <sz val="11"/>
        <color rgb="FF000000"/>
        <rFont val="Calibri"/>
        <family val="2"/>
        <scheme val="minor"/>
      </rPr>
      <t>26-6232, Length 1 Year:</t>
    </r>
    <r>
      <rPr>
        <sz val="11"/>
        <color indexed="8"/>
        <rFont val="Calibri"/>
        <family val="2"/>
        <scheme val="minor"/>
      </rPr>
      <t xml:space="preserve">
Monitor and maintain operational workflows to ensure mission-critical systems remain functional.  Provide technical support for mobile devices, applications, and systems.  Coordinate operational activities, including resource allocation and task prioritization.  Support IT service management (ITSM) processes, including incidents, problems, and management changes. Collaborate with IT, operations, and cybersecurity teams to address technical challenges.  Track and report service performance metrics to ensure compliance with SLAs.
Deploy, configure, and troubleshoot mobile technologies, including smartphones and tablets. Manage mobile device management (MDM) solutions to ensure compliance with security policies.  Provide training and guidance to end-users on mobile technology and service management.</t>
    </r>
  </si>
  <si>
    <r>
      <rPr>
        <b/>
        <sz val="11"/>
        <color rgb="FF000000"/>
        <rFont val="Calibri"/>
        <family val="2"/>
        <scheme val="minor"/>
      </rPr>
      <t>26-6227, Length 1 year:</t>
    </r>
    <r>
      <rPr>
        <sz val="11"/>
        <color indexed="8"/>
        <rFont val="Calibri"/>
        <family val="2"/>
        <scheme val="minor"/>
      </rPr>
      <t xml:space="preserve">
This position serves as the Contracting Officer's Representative (COR) for a major information technology project. The COR is a critical role, acting as the technical liaison between the Contracting Officer and the contractor. This individual will be responsible for the technical oversight and administration of the contract to ensure the contractor's performance meets the government's requirements in a timely and cost-effective manner.
Responsibilities:
The duties of the Contracting Officer Representative include, but are not limited to, the following:
Project Management &amp; Oversight: Apply comprehensive knowledge of project management principles to plan and complete assigned workload. Monitor contractor performance against the contract terms and conditions, ensuring all technical requirements are met.
Policy &amp; Procedure Coordination: Utilize a broad knowledge of contracting, finance, accounting, budget, and legal policies to coordinate and resolve problems. Serve as the primary point of contact for the assigned project.
Technical Knowledge &amp; Problem Solving: Leverage knowledge of automated products and functional requirements to recommend corrective actions and resolve a variety of issues.
Stakeholder Management: Maintain effective working relationships with internal and external customers, serving as the point-of-contact for assigned projects.
Communication: Skillfully communicate, both in writing and verbally, to explain and defend the project's status and make presentations in public forums.
Contract Administration: Assist the Contracting Officer in all aspects of contract administration, from initiation to closeout. This includes reviewing and approving invoices, providing technical direction, and documenting contractor performance, preparing accruals/accounting input for resource management team.
</t>
    </r>
    <r>
      <rPr>
        <b/>
        <sz val="11"/>
        <color rgb="FF000000"/>
        <rFont val="Calibri"/>
        <family val="2"/>
        <scheme val="minor"/>
      </rPr>
      <t>Qualifications</t>
    </r>
    <r>
      <rPr>
        <sz val="11"/>
        <color indexed="8"/>
        <rFont val="Calibri"/>
        <family val="2"/>
        <scheme val="minor"/>
      </rPr>
      <t>:  The ideal candidate for this position will possess the following qualifications:
 Army MOS 51C
 Air Force AFSC 6C0X1
Experience: A minimum of two years of experience as a Contracting Officer's Representative on federal government contracts is required. Experience with IT projects is highly desirable.
Education: A bachelor's degree from an accredited college or university is required. Coursework in business, accounting, finance, law, contracts. Acquisition regulations, laws, policy. DFARS.
Skills: Communication, Self-Directed</t>
    </r>
  </si>
  <si>
    <r>
      <rPr>
        <b/>
        <sz val="11"/>
        <color rgb="FF000000"/>
        <rFont val="Calibri"/>
        <family val="2"/>
        <scheme val="minor"/>
      </rPr>
      <t>26-6233, Length 1 year:</t>
    </r>
    <r>
      <rPr>
        <sz val="11"/>
        <color indexed="8"/>
        <rFont val="Calibri"/>
        <family val="2"/>
        <scheme val="minor"/>
      </rPr>
      <t xml:space="preserve">
Leads the work of Technicians engaged in processing military pay entitlements, bonuses, leave, and other pay related actions for active duty and/or reservists.  Typical duties may include reviewing pay authorization documents, determining entitlements, responding to pay inquiries, processing adjustment actions, and reviewing military pay actions.  THIS POSITION MAY REQUIRE 4-6 MONTHS OF TDY IN Support of Wounded Warrior Pay, locations OCONUS and CONUS.
</t>
    </r>
    <r>
      <rPr>
        <b/>
        <sz val="11"/>
        <color rgb="FF000000"/>
        <rFont val="Calibri"/>
        <family val="2"/>
        <scheme val="minor"/>
      </rPr>
      <t>Qualifications</t>
    </r>
    <r>
      <rPr>
        <sz val="11"/>
        <color indexed="8"/>
        <rFont val="Calibri"/>
        <family val="2"/>
        <scheme val="minor"/>
      </rPr>
      <t>:  Candidates should be proactive, resourceful, and a fast learner.  Candidates should be customer-focused with competencies for arithmetic, flexibility, integrity/honesty, interpersonal skills, computer skills, mathematical reasoning, data interpretation, problem-solving, teamwork, and communication.  Knowledge of pay operations, practices, laws, and policies.</t>
    </r>
  </si>
  <si>
    <r>
      <rPr>
        <b/>
        <sz val="11"/>
        <color rgb="FF000000"/>
        <rFont val="Calibri"/>
        <family val="2"/>
        <scheme val="minor"/>
      </rPr>
      <t>26-6231, Length 1 Year:</t>
    </r>
    <r>
      <rPr>
        <sz val="11"/>
        <color indexed="8"/>
        <rFont val="Calibri"/>
        <family val="2"/>
        <scheme val="minor"/>
      </rPr>
      <t xml:space="preserve">
Service member will perform fixed post security operations located within the interior of MOTCO installations or at perimeter gates. Controls access to sensitive/restricted areas where there is potential for breach of security, public safety or public health. Check and validate credentials for authorized entry into the installation. Provide security over-watch at control points to ensure safety/security of all MOTCO customers and employees. Perform inspections on outgoing personnel and their packages and vehicles at various gates and checkpoints to detect and/or detain those who attempt to steal government property. Provides specialized pedestrian and traffic control services in connection with ceremonies, parades, emergency situations, and similar events to include directing traffic. Provide effective
communications and superior customer service to all personnel within the installation. Be responsible for utilizing a variety of technology based systems and must have sufficient working knowledge of Microsoft based products. Knowledge of effective communications utilizing two-way radio systems.
</t>
    </r>
    <r>
      <rPr>
        <b/>
        <sz val="11"/>
        <color rgb="FF000000"/>
        <rFont val="Calibri"/>
        <family val="2"/>
        <scheme val="minor"/>
      </rPr>
      <t>Qualifications</t>
    </r>
    <r>
      <rPr>
        <sz val="11"/>
        <color indexed="8"/>
        <rFont val="Calibri"/>
        <family val="2"/>
        <scheme val="minor"/>
      </rPr>
      <t>:  Secret Clearance.</t>
    </r>
  </si>
  <si>
    <r>
      <rPr>
        <b/>
        <sz val="11"/>
        <color rgb="FF000000"/>
        <rFont val="Calibri"/>
        <family val="2"/>
        <scheme val="minor"/>
      </rPr>
      <t>26-6230, Length 180 days:</t>
    </r>
    <r>
      <rPr>
        <sz val="11"/>
        <color indexed="8"/>
        <rFont val="Calibri"/>
        <family val="2"/>
        <scheme val="minor"/>
      </rPr>
      <t xml:space="preserve">
Performs a variety of operation and maintenance duties at a comprehensive water resource project consisting of a flood control dam and appurtenant structures, public-use recreational facilities, and roads. Performs the following duties:
1. Project Operation and Maintenance Support:
a. Carpentry: Performs basic carpentry work associated with maintaining operations buildings and public access areas. This includes repair and modification of framework, forms, doors, windows, installation of ceiling and wall tiles, paneling, molding, etc. Measures, cuts, fits, and fastens pieces of material.
b. Masonry:   Maintains, repairs, modifies for accessibility, and occasionally constructs structures of concrete, block, and occasionally brick or other related materials. Remove damaged portions of concrete pavement and portions of masonry walls. Use basic techniques and procedures in placing concrete and laying block accurately in construction or repair of partitions, walls, and walkways.
c. Plumbing: Assists in installing, modifying, and repairing existing and new utility, supply, and disposal systems and equipment such as sewage, water and oil distribution systems, water closets, tubs, and showers. Removes, cleans, and replaces joints and fixtures. Removes obstructive materials from lavatory, commode, and drains. Uses measuring tape, rule, hacksaw, hand and power pipe threader and cutter, packing and caulking iron, and pipe wrenches.
d.  Roofing: Locates leaks and determines cause and extent of damage. Remove and replace broken or warped roof shingles. Patches leaking flashing.
e. Grounds Care &amp; Custodial: Maintenance and upkeep of grounds and facilities at six recreation sites.  Tasks would include mowing, trimming, irrigation of turfed areas of each site, cleaning and maintaining grills and picnic tables, cleaning and restock of vault toilets and painting facilities.
f. Equipment Operation: Operates various types of equipment to include UTVs, zero-turn lawn mowers, weed trimmers, blowers, generators, trailer mounted gas-powered pressure washers, electric over hydraulic dump trailers, and skid steer loaders.
</t>
    </r>
    <r>
      <rPr>
        <b/>
        <sz val="11"/>
        <color rgb="FF000000"/>
        <rFont val="Calibri"/>
        <family val="2"/>
        <scheme val="minor"/>
      </rPr>
      <t>Qualifications</t>
    </r>
    <r>
      <rPr>
        <sz val="11"/>
        <color indexed="8"/>
        <rFont val="Calibri"/>
        <family val="2"/>
        <scheme val="minor"/>
      </rPr>
      <t>: Candidate must have a valid Driver’s License. Candidate must have basic experience and knowledge in carpentry, masonry, plumbing, roofing, and operating ground care equipment (i.e. lawn mowers and weed trimmers).
To apply for this position, please email your resume, military bio, soldier talent profile, and three evaluations to SFC Tabitha Ruckman at tabitha.n.ruckman.mil@mail.mil</t>
    </r>
  </si>
  <si>
    <t>25-6497</t>
  </si>
  <si>
    <t>USACE - Nashville District (LRN)</t>
  </si>
  <si>
    <t>E6:E7:E8:O1:O2:O3:W1:W2:W3</t>
  </si>
  <si>
    <t>Chattanooga</t>
  </si>
  <si>
    <t>TN</t>
  </si>
  <si>
    <t>26-6239</t>
  </si>
  <si>
    <t>DCSA - EEO</t>
  </si>
  <si>
    <t>EEO Medical Officer/Physician's Assistant</t>
  </si>
  <si>
    <t>26-6240</t>
  </si>
  <si>
    <t>26-6241</t>
  </si>
  <si>
    <t>USASAC-OPM-SANG</t>
  </si>
  <si>
    <t>Staff Judge Advocate</t>
  </si>
  <si>
    <t>O5:O6</t>
  </si>
  <si>
    <t>26-6242</t>
  </si>
  <si>
    <t>26-6243</t>
  </si>
  <si>
    <t>Ammo Guard</t>
  </si>
  <si>
    <t>Orchard Combat Training Center</t>
  </si>
  <si>
    <t>26-6245</t>
  </si>
  <si>
    <t>Chief of Staff</t>
  </si>
  <si>
    <r>
      <rPr>
        <b/>
        <sz val="11"/>
        <color rgb="FF000000"/>
        <rFont val="Calibri"/>
        <family val="2"/>
        <scheme val="minor"/>
      </rPr>
      <t>26-6239, Length 1 Year:</t>
    </r>
    <r>
      <rPr>
        <sz val="11"/>
        <color indexed="8"/>
        <rFont val="Calibri"/>
        <family val="2"/>
        <scheme val="minor"/>
      </rPr>
      <t xml:space="preserve">
MULTIPLE LOCATIONS: Stafford, VA 22556 / Quantico, VA 22554
The Defense Counterintelligence and Security Agency (DCSA) is the primary executive branch service provider of personnel background investigations for the Federal Government with the mission of ensuring a trusted federal, industrial and affiliated workforce to advance and preserve America’s strategic edge. The incumbent will serve in the  Office of Equal Employment Opportunity of the Defense Counterintelligence and Security Agency in a full time capacity.
EEO Physicians Assistant will review Reasonable Accommodation (RA) requests, write medical report and work with the RA EEO team to process the cases. They will also work with the RA team to 
Staying updated on ADA compliance. Processing and evaluating accommodation requests to include interviews, gathering documentation, and analyzing job functions. Conducting interactive process by working with employees and supervisors to explore potential accommodation and identifying solutions to meet needs while ensuring the essential job functions are being performed. Providing informed recommendations regarding the approval or denial of accommodation requests, often based on a review of the supporting documentation. Maintaining documentation to ensure accurate and detailed records of accommodation requests, interviews, and decisions. Providing guidance and training as needed. It is important to educate employees and managers on best practices for accommodating employees with disabilities. May be asked to communicate with external stakeholders such as healthcare providers, other directorates (HCMO, OGC). 
Civilian experience will be considered for this position.
PCS is authorized
Qualifications:  Bachelor's degree, gaining healthcare experience
Master's degree from an accredited PA program
Pass the Physician Assistant National Certifying Examination (PANCE)
State license 
Excellent analytical, problem-solving, and communication skills .
Ability to work independently and as part of a team .
Experience in writing medical briefs.
Knowledge in use of Excel, PowerPoint and Word.
*Minimum clearance required: Secret Clearance.</t>
    </r>
  </si>
  <si>
    <r>
      <rPr>
        <b/>
        <sz val="11"/>
        <color rgb="FF000000"/>
        <rFont val="Calibri"/>
        <family val="2"/>
        <scheme val="minor"/>
      </rPr>
      <t>26-6240, Length 1 Year:</t>
    </r>
    <r>
      <rPr>
        <sz val="11"/>
        <color indexed="8"/>
        <rFont val="Calibri"/>
        <family val="2"/>
        <scheme val="minor"/>
      </rPr>
      <t xml:space="preserve">
Assigned to a Foreign Military Sales (FMS) program supporting the Republic of Singapore's Air Force. Diagnose and troubleshoot malfunctions in electrical and electronic components. Apply principles of electricity/electronics to repair aircraft instrument systems. Remove, install, repair, adjust, and test electrical/electronics elements of assemblies and comp according to technical manuals, directives and safety procedures. Cleaned, preserve and store electrical/electronic components and aircraft instruments. Maintain modifications to weapons components, fire control units, sighting elements, electronic and mechanical devices. Perform operational and preventive checks. Maintain records on weapons and subsystems.
Applicants must possess proper military bearing, professional appearance, discipline, and the ability to work in a multicultural environment. Service member will complete and maintain assigned Defense Security Cooperation certificate for assigned functional area and certification level.</t>
    </r>
  </si>
  <si>
    <r>
      <rPr>
        <b/>
        <sz val="11"/>
        <color rgb="FF000000"/>
        <rFont val="Calibri"/>
        <family val="2"/>
        <scheme val="minor"/>
      </rPr>
      <t>26-6241, Length 420 days:</t>
    </r>
    <r>
      <rPr>
        <sz val="11"/>
        <color indexed="8"/>
        <rFont val="Calibri"/>
        <family val="2"/>
        <scheme val="minor"/>
      </rPr>
      <t xml:space="preserve">
Serves as Staff Judge Advocate for the Office of the Program Manager, Saudi Arabian National Guard Modernization
Program (OPM-SANG). Officer will be assigned a 2-3 bedroom villa in a western-compound residential resort (Al
Nakhla), Chevy Tahoe, and receive $4,600 for R&amp;R travel. All Soldiers receive the following pay incentives: Combat
Zone Tax Exclusion (CZTE), Imminent Danger Pay (IDP), Hardship Duty Pay (HDP), COLA, Civilian Clothing
Allowance (CCA), and Family Separation Allowance (FSA) if authorized. Selected Officer will serve a 6 month tour
with possibility to extend depending on mission needs.
Staff Judge Advocate and integral member of the OPM-SANG Command Group - provides sound legal advice to the
OPM-SANG O-6 Program Manager and staff covering Army administrative law, Foreign Military Sales (FMS), and
status of forces operating under U.S.C. Title 22 in support of the Saudi Arabian National Guard Modernization
Program. Areas of practice include U.S. military personnel and U.S. and foreign civilian employment law, FMS
contract and fiscal law, ethics counselor, and advice and review of local program policies and administrative
investigations. The OPM-SANG SJA functions within a small legal community consisting of local Judge Advocates in
sister FMS programs and a legal technical chain through the U.S. Army Security Assistance Command (USASAC)
under the direction of the Army Materiel Command Counsel.</t>
    </r>
  </si>
  <si>
    <r>
      <rPr>
        <b/>
        <sz val="11"/>
        <color rgb="FF000000"/>
        <rFont val="Calibri"/>
        <family val="2"/>
        <scheme val="minor"/>
      </rPr>
      <t>26-6242, Length 1 Year:</t>
    </r>
    <r>
      <rPr>
        <sz val="11"/>
        <color indexed="8"/>
        <rFont val="Calibri"/>
        <family val="2"/>
        <scheme val="minor"/>
      </rPr>
      <t xml:space="preserve">
Serve as a 15R AH-64D HELICOPTER REPAIRER section lead while assigned to the United State Army Flight Training Detachment - Peace Vanguard. USAFTD is a foreign military sales (FMS) program supporting the country of Singapore in Marana, AZ with 57 US Soldiers, 56 Republic of Singapore Air Force (RSAF) Airmen, and six RSAF AH-64D helicopters. Duties include performing inspections, servicing, maintaining and repair of AH-64D Apache completing record documentation; performing periodic inspection of tool room, hangar, shop, and flight line areas; collaborating with Singapore maintenance personnel for aircraft scheduled and unscheduled maintenance. Coordinates maintenance activities with Singapore maintenance section to ensure success of Republic of Singapore Air Force (RSAF) and USAFTD mission. Responsible for leading a squad sized element.
Applicants must possess proper military bearing, professional appearance, discipline, and the ability to work in a multicultural environment. Service member will complete and maintain assigned Defense Security Cooperation certificate for assigned functional area and certification level.
Position is for 1-year with an opportunity for extension for an additional year.</t>
    </r>
  </si>
  <si>
    <r>
      <rPr>
        <b/>
        <sz val="11"/>
        <color rgb="FF000000"/>
        <rFont val="Calibri"/>
        <family val="2"/>
        <scheme val="minor"/>
      </rPr>
      <t>26-6243, Length 24: days:</t>
    </r>
    <r>
      <rPr>
        <sz val="11"/>
        <color indexed="8"/>
        <rFont val="Calibri"/>
        <family val="2"/>
        <scheme val="minor"/>
      </rPr>
      <t xml:space="preserve">
The ASP Ammo Guard is responsible for the accomplishment of duties in accordance with Army policies, procedures, directives and regulations. Performs the activities of ammunition handler responsible for storage, receipt, issue, shipment, processing of unit returns and repacking of ammunition items within the ASP of Class V ammunition items.  Augmentee Mission Support: Responsible for augmenting US Army unit operations during a joint gunnery exercise conducted by the United States Army Flight Training Detachment (USAFTD) and the Republic of Singapore Air Force (RASF). Primary duties will include providing ammunition guard while Peace Vanguard is off duty during a live fire exercise in Orchard Training Center located in Boise, Idaho. Additional duties as assigned. All augmentees will report
directly to USAFTD personnel. Lodging will be provided for SMs outside a 50 mile radius of Orchard Training Center, meals are not provided, and travel through DTS will be required. Mission support will be on a 24-hour basis and will include night shifts. Applicants should possess proper military bearing, appearance, discipline, and the ability to work in a multicultural environment, as well as the motivation to work with their home unit to attain the required documentation for their application.
NOTE: All applicants must have an active GTC without an outstanding balance and green in MEDPROS</t>
    </r>
  </si>
  <si>
    <r>
      <rPr>
        <b/>
        <sz val="11"/>
        <color rgb="FF000000"/>
        <rFont val="Calibri"/>
        <family val="2"/>
        <scheme val="minor"/>
      </rPr>
      <t>26-6245, Length 420 days:</t>
    </r>
    <r>
      <rPr>
        <sz val="11"/>
        <color indexed="8"/>
        <rFont val="Calibri"/>
        <family val="2"/>
        <scheme val="minor"/>
      </rPr>
      <t xml:space="preserve">
Serves as Chief of Staff (CoS) for the Office of the Program Manager, Saudi Arabian National Guard Modernization Program (OPM-SANG) located in Alabama at Redstone Arsenal. The CoS is responsible for the day-to-day management and administration of OPM-SANG staff operations. A multi billion-dollar FMS program equivalent to a major field activity that directly involves the national interest of U.S. Foreign Policy in the Middle East. Frequent TDY to Saudi Arabia is required where Soldiers receive Combat Zone Tax Exclusion (CZTE), Hazardous Duty Pay (HDP), and Imminent Danger Pay (IDP) while in country. Selected Officer will serve a 1-year tour with potential option to extend upon approval. Additional Details: CoS is responsible for the planning, coordination, synchronization, and execution of all staff operations by OPM-SANG supporting a multi-billion-dollar Foreign Military Sales (FMS) program. Has responsibility for the policy/plans/analysis, special projects, and administrative tasks, which directly shape and improve the structure, effectiveness, efficiency, and productivity of OPM-SANG staff coordination supporting advisory and partnership operations with the Saudi Arabian National Guard (SANG). Exercises delegated authority to oversee the overall planning, direction and timely execution of an extremely complex and highly logistical, technical, and administrative program, several program segments or comparable staff functions. Included in this responsibility are the development, assignment and clearance of goals and objectives for supervisors or managers of subordinate functions. Coordinates staff functions and information sharing with U.S. Army Security Assistance Command, U.S. Embassy - Riyadh, U.S. Army Central, U.S. Central Command, and other forward stationed mission partners.
OPM-SANG is the original and premier security assistance organization across the Department of War.
Note: ***To be considered please add the following: ARB/ORB IMR Military Bio Last 3 OERs, SSC DA Form 1059,
DA Form 705, DA Form 5500/5501 (if required) DD Form 3349 (if applicable) DA Form 5016 or NGB23 DA Form 1506, Security Clearance Verification Memo</t>
    </r>
  </si>
  <si>
    <r>
      <rPr>
        <b/>
        <sz val="11"/>
        <color rgb="FF000000"/>
        <rFont val="Calibri"/>
        <family val="2"/>
        <scheme val="minor"/>
      </rPr>
      <t>26-6239, Length 1 Year:</t>
    </r>
    <r>
      <rPr>
        <sz val="11"/>
        <color indexed="8"/>
        <rFont val="Calibri"/>
        <family val="2"/>
        <scheme val="minor"/>
      </rPr>
      <t xml:space="preserve">
MULTIPLE LOCATIONS: Stafford, VA 22556 / Quantico, VA 22554
The Defense Counterintelligence and Security Agency (DCSA) is the primary executive branch service provider of personnel background investigations for the Federal Government with the mission of ensuring a trusted federal, industrial and affiliated workforce to advance and preserve America’s strategic edge. The incumbent will serve in the  Office of Equal Employment Opportunity of the Defense Counterintelligence and Security Agency in a full time capacity.
EEO Physicians Assistant will review Reasonable Accommodation (RA) requests, write medical report and work with the RA EEO team to process the cases. They will also work with the RA team to staying updated on ADA compliance. Processing and evaluating accommodation requests to include interviews, gathering documentation, and analyzing job functions. Conducting interactive process by working with employees and supervisors to explore potential accommodation and identifying solutions to meet needs while ensuring the essential job functions are being performed. Providing informed recommendations regarding the approval or denial of accommodation requests, often based on a review of the supporting documentation. Maintaining documentation to ensure accurate and detailed records of accommodation requests, interviews, and decisions. Providing guidance and training as needed. It is important to educate employees and managers on best practices for accommodating employees with disabilities. May be asked to communicate with external stakeholders such as healthcare providers, other directorates (HCMO, OGC). 
Civilian experience will be considered for this position.
PCS is authorized
</t>
    </r>
    <r>
      <rPr>
        <b/>
        <sz val="11"/>
        <color rgb="FF000000"/>
        <rFont val="Calibri"/>
        <family val="2"/>
        <scheme val="minor"/>
      </rPr>
      <t>Qualifications</t>
    </r>
    <r>
      <rPr>
        <sz val="11"/>
        <color indexed="8"/>
        <rFont val="Calibri"/>
        <family val="2"/>
        <scheme val="minor"/>
      </rPr>
      <t>:  Bachelor's degree, gaining healthcare experience
Master's degree from an accredited PA program
Pass the Physician Assistant National Certifying Examination (PANCE)
State license 
Excellent analytical, problem-solving, and communication skills .
Ability to work independently and as part of a team .
Experience in writing medical briefs.
Knowledge in use of Excel, PowerPoint and Word.
*Minimum clearance required: Secret Clearance.</t>
    </r>
  </si>
  <si>
    <r>
      <rPr>
        <b/>
        <sz val="11"/>
        <color rgb="FF000000"/>
        <rFont val="Calibri"/>
        <family val="2"/>
        <scheme val="minor"/>
      </rPr>
      <t>25-6497, Length 1 year:</t>
    </r>
    <r>
      <rPr>
        <sz val="11"/>
        <color indexed="8"/>
        <rFont val="Calibri"/>
        <family val="2"/>
        <scheme val="minor"/>
      </rPr>
      <t xml:space="preserve">
USACE Construction Control Representative in support of the Chickamauga Lock Replacement Project, Chattanooga, TN. 
Serves as Construction Control Representative with full responsibility for the management and surveillance of assigned construction contracts, projects, which constitute a major portion of the total construction activity. Advises lower grade personnel as required. Provides technical assistance and support on the review of project plans and specifications to determine site compatibility and anticipated problems. Informs contractor on requirements concerning construction scheduling, progress reporting, work acceptance procedures, safety measures, wage and hour law observance, labor relations and other matters related to contractual performance. Discusses principal construction features, requirements and shop drawings in terms of field construction conditions both before and during work performance. Reviews, advises on and evaluates contractor’s quality assurance system. Observes and investigates all construction phases to ensure compliance with contract schedules, specifications and shop drawings; identify actual or potential problems and determine necessity for changes or remedial action. Makes recommendations for changes in construction to meet field conditions. In coordination with the Contracting Officer’s Representative, recommends on-the-spot decisions to avoid delays in construction with respect to minor changes in construction, deviations from schedules, substitution of materials, and resolution of disputes over the acceptability of work. Inspects materials and equipment received on-site for adherence to approved samples or shop drawings, rejecting items of non-conformance. Prepares various reports and correspondence pertaining to such matters as progress, payments, modifications, materials, delays in construction, etc., as relates to field construction activities.
Safety: Ensures the safety of Government staff on the project and the teams assurance of contractor safety program.
Quality: Coordinates/Reviews/approvals, submittals, RFIs, Plans, meetings, and inspections.
Schedule: Manages contractor to approved schedule to ensure project is completed within stakeholder managed expectations.
Contract Administration: Prepares daily Quality Assurance Report. Reviews and prepares other administrative documentation.
</t>
    </r>
    <r>
      <rPr>
        <b/>
        <sz val="11"/>
        <color rgb="FF000000"/>
        <rFont val="Calibri"/>
        <family val="2"/>
        <scheme val="minor"/>
      </rPr>
      <t>Qualifications</t>
    </r>
    <r>
      <rPr>
        <sz val="11"/>
        <color indexed="8"/>
        <rFont val="Calibri"/>
        <family val="2"/>
        <scheme val="minor"/>
      </rPr>
      <t>:  MOS Preference. Enlisted: 12B/C/H/K/P/R/N/T; Warrant: 120A; Officer: 12A
Experience in Construction Management preferred. Prior USACE experience preferred. Contracting Officer Representative (COR) certification and experience preferred.
Additional Qualifications: Problem Solving Skills, Communication Skills (written and oral), Contract Management, and Quality Management</t>
    </r>
  </si>
  <si>
    <r>
      <rPr>
        <b/>
        <sz val="11"/>
        <color rgb="FF000000"/>
        <rFont val="Calibri"/>
        <family val="2"/>
        <scheme val="minor"/>
      </rPr>
      <t>26-6245, Length 420 days:</t>
    </r>
    <r>
      <rPr>
        <sz val="11"/>
        <color indexed="8"/>
        <rFont val="Calibri"/>
        <family val="2"/>
        <scheme val="minor"/>
      </rPr>
      <t xml:space="preserve">
Serves as Chief of Staff (CoS) for the Office of the Program Manager, Saudi Arabian National Guard Modernization Program (OPM-SANG) located in Alabama at Redstone Arsenal. The CoS is responsible for the day-to-day management and administration of OPM-SANG staff operations. A multi billion-dollar FMS program equivalent to a major field activity that directly involves the national interest of U.S. Foreign Policy in the Middle East. Frequent TDY to Saudi Arabia is required where Soldiers receive Combat Zone Tax Exclusion (CZTE), Hazardous Duty Pay (HDP), and Imminent Danger Pay (IDP) while in country. Selected Officer will serve a 1-year tour with potential option to extend upon approval. Additional Details: CoS is responsible for the planning, coordination, synchronization, and execution of all staff operations by OPM-SANG supporting a multi-billion-dollar Foreign Military Sales (FMS) program. Has responsibility for the policy/plans/analysis, special projects, and administrative tasks, which directly shape and improve the structure, effectiveness, efficiency, and productivity of OPM-SANG staff coordination supporting advisory and partnership operations with the Saudi Arabian National Guard (SANG). Exercises delegated authority to oversee the overall planning, direction and timely execution of an extremely complex and highly logistical, technical, and administrative program, several program segments or comparable staff functions. Included in this responsibility are the development, assignment and clearance of goals and objectives for supervisors or managers of subordinate functions. Coordinates staff functions and information sharing with U.S. Army Security Assistance Command, U.S. Embassy - Riyadh, U.S. Army Central, U.S. Central Command, and other forward stationed mission partners.
OPM-SANG is the original and premier security assistance organization across the Department of War.
Note: ***To be considered please add the following: ARB/ORB IMR Military Bio Last 3 OERs, SSC DA Form 1059,
DA Form 705, DA Form 5500/5501 (if required) DD Form 3349 (if applicable) DA Form 5016 or NGB23 DA Form 1506, Security Clearance Verification Memo</t>
    </r>
  </si>
  <si>
    <r>
      <rPr>
        <b/>
        <sz val="11"/>
        <color rgb="FF000000"/>
        <rFont val="Calibri"/>
        <family val="2"/>
        <scheme val="minor"/>
      </rPr>
      <t>26-6243, Length 24: days:</t>
    </r>
    <r>
      <rPr>
        <sz val="11"/>
        <color indexed="8"/>
        <rFont val="Calibri"/>
        <family val="2"/>
        <scheme val="minor"/>
      </rPr>
      <t xml:space="preserve">
The ASP Ammo Guard is responsible for the accomplishment of duties in accordance with Army policies, procedures, directives and regulations. Performs the activities of ammunition handler responsible for storage, receipt, issue, shipment, processing of unit returns and repacking of ammunition items within the ASP of Class V ammunition items.  Augmentee Mission Support: Responsible for augmenting US Army unit operations during a joint gunnery exercise conducted by the United States Army Flight Training Detachment (USAFTD) and the Republic of Singapore Air Force (RASF). Primary duties will include providing ammunition guard while Peace Vanguard is off duty during a live fire exercise in Orchard Training Center located in Boise, Idaho. Additional duties as assigned. All augmentees will report directly to USAFTD personnel. Lodging will be provided for SMs outside a 50 mile radius of Orchard Training Center, meals are not provided, and travel through DTS will be required. Mission support will be on a 24-hour basis and will include night shifts. Applicants should possess proper military bearing, appearance, discipline, and the ability to work in a multicultural environment, as well as the motivation to work with their home unit to attain the required documentation for their application.
NOTE: All applicants must have an active GTC without an outstanding balance and green in MEDPROS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</si>
</sst>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indexed="8"/>
      <name val="Calibri"/>
      <family val="2"/>
      <scheme val="minor"/>
    </font>
    <font>
      <b/>
      <sz val="11"/>
      <color indexed="8"/>
      <name val="Calibri"/>
      <family val="2"/>
      <scheme val="minor"/>
    </font>
    <font>
      <u/>
      <sz val="11"/>
      <color theme="10"/>
      <name val="Calibri"/>
      <family val="2"/>
      <scheme val="minor"/>
    </font>
    <font>
      <b/>
      <i/>
      <u/>
      <sz val="11"/>
      <color theme="10"/>
      <name val="Calibri"/>
      <family val="2"/>
      <scheme val="minor"/>
    </font>
    <font>
      <b/>
      <i/>
      <u/>
      <sz val="11"/>
      <color indexed="8"/>
      <name val="Calibri"/>
      <family val="2"/>
      <scheme val="minor"/>
    </font>
    <font>
      <b/>
      <sz val="11"/>
      <color rgb="FF000000"/>
      <name val="Calibri"/>
      <family val="2"/>
      <scheme val="minor"/>
    </font>
    <font>
      <sz val="11"/>
      <color rgb="FF000000"/>
      <name val="Calibri"/>
      <family val="2"/>
      <scheme val="minor"/>
    </font>
    <font>
      <b/>
      <sz val="12"/>
      <color rgb="FF444444"/>
      <name val="Inherit"/>
    </font>
    <font>
      <sz val="12"/>
      <color rgb="FF444444"/>
      <name val="Arial"/>
      <family val="2"/>
    </font>
    <font>
      <sz val="12"/>
      <color indexed="8"/>
      <name val="Calibri"/>
      <family val="2"/>
      <scheme val="minor"/>
    </font>
    <font>
      <b/>
      <i/>
      <sz val="12"/>
      <color rgb="FF444444"/>
      <name val="Inherit"/>
    </font>
    <font>
      <b/>
      <i/>
      <sz val="18"/>
      <color indexed="8"/>
      <name val="Calibri"/>
      <family val="2"/>
      <scheme val="minor"/>
    </font>
    <font>
      <u/>
      <sz val="12"/>
      <color theme="4" tint="-0.249977111117893"/>
      <name val="Arial"/>
      <family val="2"/>
    </font>
    <font>
      <b/>
      <sz val="11"/>
      <name val="Calibri"/>
      <family val="2"/>
      <scheme val="minor"/>
    </font>
    <font>
      <sz val="11"/>
      <color indexed="8"/>
      <name val="Courier New"/>
      <family val="3"/>
    </font>
    <font>
      <sz val="10.5"/>
      <color indexed="8"/>
      <name val="Courier New"/>
      <family val="3"/>
    </font>
    <font>
      <sz val="11"/>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666666"/>
      </left>
      <right style="thin">
        <color rgb="FF666666"/>
      </right>
      <top style="thin">
        <color rgb="FF666666"/>
      </top>
      <bottom/>
      <diagonal/>
    </border>
    <border>
      <left style="thin">
        <color indexed="64"/>
      </left>
      <right style="thin">
        <color indexed="64"/>
      </right>
      <top style="thin">
        <color indexed="64"/>
      </top>
      <bottom/>
      <diagonal/>
    </border>
  </borders>
  <cellStyleXfs count="2">
    <xf numFmtId="0" fontId="0" fillId="0" borderId="0"/>
    <xf numFmtId="0" fontId="2" fillId="0" borderId="0" applyNumberFormat="0" applyFill="0" applyBorder="0" applyAlignment="0" applyProtection="0"/>
  </cellStyleXfs>
  <cellXfs count="86">
    <xf numFmtId="0" fontId="0" fillId="0" borderId="0" xfId="0"/>
    <xf numFmtId="0" fontId="1" fillId="0" borderId="1" xfId="0" applyFont="1" applyBorder="1" applyAlignment="1">
      <alignment vertical="top" wrapText="1"/>
    </xf>
    <xf numFmtId="0" fontId="1" fillId="0" borderId="0" xfId="0" applyFont="1" applyAlignment="1">
      <alignment vertical="top" wrapText="1"/>
    </xf>
    <xf numFmtId="0" fontId="1" fillId="0" borderId="1" xfId="0" applyFont="1" applyBorder="1" applyAlignment="1">
      <alignment horizontal="center" vertical="top" wrapText="1"/>
    </xf>
    <xf numFmtId="0" fontId="1" fillId="0" borderId="0" xfId="0" applyFont="1" applyAlignment="1">
      <alignment horizontal="center" vertical="top" wrapText="1"/>
    </xf>
    <xf numFmtId="0" fontId="4"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0" borderId="0" xfId="0"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indent="1"/>
    </xf>
    <xf numFmtId="0" fontId="9" fillId="0" borderId="0" xfId="0" applyFont="1"/>
    <xf numFmtId="0" fontId="7" fillId="3" borderId="0" xfId="0" applyFont="1" applyFill="1" applyAlignment="1">
      <alignment vertical="center" wrapText="1"/>
    </xf>
    <xf numFmtId="0" fontId="10" fillId="3" borderId="0" xfId="0" applyFont="1" applyFill="1" applyAlignment="1">
      <alignment vertical="center" wrapText="1"/>
    </xf>
    <xf numFmtId="0" fontId="11" fillId="0" borderId="0" xfId="0" applyFont="1" applyAlignment="1">
      <alignment horizontal="center" vertical="top"/>
    </xf>
    <xf numFmtId="0" fontId="13" fillId="0" borderId="1" xfId="0" applyFont="1" applyBorder="1" applyAlignment="1">
      <alignment vertical="top" wrapText="1"/>
    </xf>
    <xf numFmtId="0" fontId="13" fillId="0" borderId="0" xfId="0" applyFont="1" applyAlignment="1">
      <alignment vertical="top" wrapText="1"/>
    </xf>
    <xf numFmtId="0" fontId="1" fillId="2" borderId="1" xfId="0" applyFont="1" applyFill="1" applyBorder="1" applyAlignment="1">
      <alignment horizontal="center" vertical="top" wrapText="1"/>
    </xf>
    <xf numFmtId="0" fontId="13" fillId="2" borderId="1" xfId="0" applyFont="1" applyFill="1" applyBorder="1" applyAlignment="1">
      <alignment horizontal="center" vertical="top" wrapText="1"/>
    </xf>
    <xf numFmtId="0" fontId="4" fillId="2" borderId="1" xfId="0" applyFont="1" applyFill="1" applyBorder="1" applyAlignment="1">
      <alignment horizontal="center" vertical="top" wrapText="1"/>
    </xf>
    <xf numFmtId="0" fontId="4" fillId="0" borderId="0" xfId="0" applyFont="1" applyAlignment="1">
      <alignment horizontal="center" vertical="top" wrapText="1"/>
    </xf>
    <xf numFmtId="0" fontId="0" fillId="2" borderId="1" xfId="0" applyFill="1" applyBorder="1" applyAlignment="1">
      <alignment horizontal="center" vertical="top" wrapText="1"/>
    </xf>
    <xf numFmtId="0" fontId="0" fillId="0" borderId="0" xfId="0" applyAlignment="1">
      <alignment horizontal="center" vertical="top" wrapText="1"/>
    </xf>
    <xf numFmtId="0" fontId="0" fillId="0" borderId="1" xfId="0" applyBorder="1" applyAlignment="1">
      <alignment vertical="top" wrapText="1"/>
    </xf>
    <xf numFmtId="0" fontId="0" fillId="0" borderId="1" xfId="0" applyBorder="1" applyAlignment="1">
      <alignment horizontal="left" vertical="top" wrapText="1"/>
    </xf>
    <xf numFmtId="0" fontId="0" fillId="0" borderId="0" xfId="0" applyAlignment="1">
      <alignment vertical="top" wrapText="1"/>
    </xf>
    <xf numFmtId="0" fontId="0" fillId="0" borderId="0" xfId="0" applyAlignment="1">
      <alignment horizontal="left" vertical="top" wrapText="1"/>
    </xf>
    <xf numFmtId="0" fontId="0" fillId="0" borderId="0" xfId="0" applyAlignment="1">
      <alignment horizontal="left" vertical="top"/>
    </xf>
    <xf numFmtId="0" fontId="1" fillId="5" borderId="0" xfId="0" applyFont="1" applyFill="1"/>
    <xf numFmtId="0" fontId="0" fillId="5" borderId="0" xfId="0" applyFill="1"/>
    <xf numFmtId="0" fontId="0" fillId="5" borderId="0" xfId="0" applyFill="1" applyAlignment="1">
      <alignment horizontal="left" vertical="top"/>
    </xf>
    <xf numFmtId="0" fontId="1" fillId="4" borderId="0" xfId="0" applyFont="1" applyFill="1" applyAlignment="1">
      <alignment horizontal="left" vertical="top" wrapText="1"/>
    </xf>
    <xf numFmtId="0" fontId="1" fillId="5" borderId="0" xfId="0" applyFont="1" applyFill="1" applyAlignment="1">
      <alignment horizontal="left" vertical="top" wrapText="1"/>
    </xf>
    <xf numFmtId="0" fontId="0" fillId="2" borderId="0" xfId="0" quotePrefix="1" applyFill="1" applyAlignment="1">
      <alignment vertical="top" wrapText="1"/>
    </xf>
    <xf numFmtId="0" fontId="0" fillId="2" borderId="0" xfId="0" applyFill="1" applyAlignment="1">
      <alignment vertical="top"/>
    </xf>
    <xf numFmtId="0" fontId="14" fillId="2" borderId="0" xfId="0" applyFont="1" applyFill="1" applyAlignment="1">
      <alignment horizontal="left" vertical="top"/>
    </xf>
    <xf numFmtId="0" fontId="15" fillId="2" borderId="0" xfId="0" applyFont="1" applyFill="1" applyAlignment="1">
      <alignment horizontal="left" vertical="top" wrapText="1"/>
    </xf>
    <xf numFmtId="0" fontId="14" fillId="2" borderId="0" xfId="0" applyFont="1" applyFill="1" applyAlignment="1">
      <alignment vertical="top" wrapText="1"/>
    </xf>
    <xf numFmtId="0" fontId="14" fillId="2" borderId="0" xfId="0" applyFont="1" applyFill="1" applyAlignment="1">
      <alignment vertical="top"/>
    </xf>
    <xf numFmtId="0" fontId="0" fillId="2" borderId="0" xfId="0" applyFill="1" applyAlignment="1">
      <alignment horizontal="left" vertical="top"/>
    </xf>
    <xf numFmtId="0" fontId="0" fillId="0" borderId="0" xfId="0" applyAlignment="1">
      <alignment wrapText="1"/>
    </xf>
    <xf numFmtId="0" fontId="1" fillId="6" borderId="0" xfId="0" applyFont="1" applyFill="1" applyAlignment="1">
      <alignment horizontal="center" vertical="center"/>
    </xf>
    <xf numFmtId="0" fontId="0" fillId="6" borderId="0" xfId="0" applyFill="1"/>
    <xf numFmtId="0" fontId="1" fillId="6" borderId="0" xfId="0" applyFont="1" applyFill="1"/>
    <xf numFmtId="0" fontId="14" fillId="0" borderId="0" xfId="0" applyFont="1" applyAlignment="1">
      <alignment horizontal="left" vertical="top"/>
    </xf>
    <xf numFmtId="0" fontId="15" fillId="0" borderId="0" xfId="0" applyFont="1" applyAlignment="1">
      <alignment horizontal="left" vertical="top" wrapText="1"/>
    </xf>
    <xf numFmtId="0" fontId="14" fillId="0" borderId="0" xfId="0" applyFont="1" applyAlignment="1">
      <alignment vertical="top" wrapText="1"/>
    </xf>
    <xf numFmtId="0" fontId="14" fillId="0" borderId="0" xfId="0" applyFont="1" applyAlignment="1">
      <alignment vertical="top"/>
    </xf>
    <xf numFmtId="0" fontId="0" fillId="0" borderId="1" xfId="0" applyBorder="1" applyAlignment="1">
      <alignment horizontal="center" vertical="top" wrapText="1"/>
    </xf>
    <xf numFmtId="0" fontId="0" fillId="2" borderId="1" xfId="0" applyFill="1" applyBorder="1" applyAlignment="1">
      <alignment horizontal="left" vertical="top" wrapText="1"/>
    </xf>
    <xf numFmtId="0" fontId="1" fillId="0" borderId="0" xfId="0" applyFont="1"/>
    <xf numFmtId="0" fontId="1" fillId="0" borderId="1" xfId="0" applyFont="1" applyBorder="1" applyAlignment="1">
      <alignment horizontal="left" vertical="top"/>
    </xf>
    <xf numFmtId="0" fontId="0" fillId="0" borderId="1" xfId="0" applyBorder="1" applyAlignment="1">
      <alignment horizontal="left" vertical="top"/>
    </xf>
    <xf numFmtId="0" fontId="1" fillId="0" borderId="1" xfId="0" applyFont="1" applyBorder="1" applyAlignment="1">
      <alignment horizontal="center" vertical="top"/>
    </xf>
    <xf numFmtId="0" fontId="6" fillId="0" borderId="1" xfId="0" applyFont="1" applyBorder="1" applyAlignment="1">
      <alignment horizontal="left" vertical="top" wrapText="1"/>
    </xf>
    <xf numFmtId="0" fontId="0" fillId="0" borderId="1" xfId="0" applyBorder="1" applyAlignment="1">
      <alignment horizontal="center" vertical="top"/>
    </xf>
    <xf numFmtId="0" fontId="1" fillId="0" borderId="0" xfId="0" applyFont="1" applyAlignment="1">
      <alignment horizontal="center"/>
    </xf>
    <xf numFmtId="0" fontId="0" fillId="0" borderId="0" xfId="0" applyAlignment="1">
      <alignment horizontal="center"/>
    </xf>
    <xf numFmtId="0" fontId="2" fillId="0" borderId="0" xfId="1" applyAlignment="1">
      <alignment horizontal="center" vertical="top" wrapText="1"/>
    </xf>
    <xf numFmtId="0" fontId="2" fillId="0" borderId="1" xfId="1" applyBorder="1" applyAlignment="1">
      <alignment horizontal="center" vertical="top" wrapText="1"/>
    </xf>
    <xf numFmtId="0" fontId="2" fillId="0" borderId="0" xfId="1" applyBorder="1" applyAlignment="1">
      <alignment horizontal="center" vertical="top" wrapText="1"/>
    </xf>
    <xf numFmtId="0" fontId="3" fillId="0" borderId="0" xfId="1" applyFont="1" applyBorder="1" applyAlignment="1">
      <alignment horizontal="center" vertical="top" wrapText="1"/>
    </xf>
    <xf numFmtId="0" fontId="3" fillId="0" borderId="1" xfId="1" applyFont="1" applyBorder="1" applyAlignment="1">
      <alignment horizontal="center" vertical="top" wrapText="1"/>
    </xf>
    <xf numFmtId="0" fontId="0" fillId="0" borderId="1" xfId="0" applyBorder="1" applyAlignment="1">
      <alignment vertical="top"/>
    </xf>
    <xf numFmtId="0" fontId="1" fillId="0" borderId="1" xfId="0" applyFont="1" applyBorder="1" applyAlignment="1">
      <alignment vertical="top"/>
    </xf>
    <xf numFmtId="0" fontId="1" fillId="0" borderId="2" xfId="0" applyFont="1" applyBorder="1" applyAlignment="1">
      <alignment vertical="top" wrapText="1"/>
    </xf>
    <xf numFmtId="0" fontId="0" fillId="0" borderId="2" xfId="0" applyBorder="1" applyAlignment="1">
      <alignment vertical="top" wrapText="1"/>
    </xf>
    <xf numFmtId="0" fontId="13" fillId="0" borderId="2" xfId="0" applyFont="1" applyBorder="1" applyAlignment="1">
      <alignment vertical="top" wrapText="1"/>
    </xf>
    <xf numFmtId="0" fontId="0" fillId="0" borderId="2" xfId="0" applyBorder="1" applyAlignment="1">
      <alignment horizontal="left" vertical="top" wrapText="1"/>
    </xf>
    <xf numFmtId="0" fontId="1" fillId="0" borderId="2" xfId="0" applyFont="1" applyBorder="1" applyAlignment="1">
      <alignment horizontal="center" vertical="top" wrapText="1"/>
    </xf>
    <xf numFmtId="0" fontId="0" fillId="0" borderId="2" xfId="0" applyBorder="1" applyAlignment="1">
      <alignment horizontal="center" vertical="top" wrapText="1"/>
    </xf>
    <xf numFmtId="0" fontId="1" fillId="0" borderId="1" xfId="0" applyFont="1" applyBorder="1" applyAlignment="1">
      <alignment horizontal="left" vertical="top" wrapText="1"/>
    </xf>
    <xf numFmtId="0" fontId="3" fillId="0" borderId="1" xfId="1" applyFont="1" applyFill="1" applyBorder="1" applyAlignment="1">
      <alignment horizontal="center" vertical="top" wrapText="1"/>
    </xf>
    <xf numFmtId="0" fontId="0" fillId="0" borderId="0" xfId="0" applyAlignment="1">
      <alignment vertical="top"/>
    </xf>
    <xf numFmtId="0" fontId="1" fillId="0" borderId="0" xfId="0" applyFont="1" applyAlignment="1">
      <alignment horizontal="left" vertical="top" wrapText="1"/>
    </xf>
    <xf numFmtId="0" fontId="5" fillId="0" borderId="1" xfId="0" applyFont="1" applyBorder="1" applyAlignment="1">
      <alignment horizontal="center" vertical="top" wrapText="1"/>
    </xf>
    <xf numFmtId="0" fontId="1" fillId="0" borderId="3" xfId="0" applyFont="1" applyBorder="1" applyAlignment="1">
      <alignment vertical="top" wrapText="1"/>
    </xf>
    <xf numFmtId="0" fontId="0" fillId="0" borderId="3" xfId="0" applyBorder="1" applyAlignment="1">
      <alignment vertical="top" wrapText="1"/>
    </xf>
    <xf numFmtId="0" fontId="13" fillId="0" borderId="3" xfId="0" applyFont="1" applyBorder="1" applyAlignment="1">
      <alignment vertical="top" wrapText="1"/>
    </xf>
    <xf numFmtId="0" fontId="0" fillId="0" borderId="3" xfId="0" applyBorder="1" applyAlignment="1">
      <alignment horizontal="left" vertical="top" wrapText="1"/>
    </xf>
    <xf numFmtId="0" fontId="1" fillId="0" borderId="3" xfId="0" applyFont="1" applyBorder="1" applyAlignment="1">
      <alignment horizontal="center" vertical="top" wrapText="1"/>
    </xf>
    <xf numFmtId="0" fontId="3" fillId="0" borderId="4" xfId="1" applyFont="1" applyBorder="1" applyAlignment="1">
      <alignment horizontal="center" vertical="top" wrapText="1"/>
    </xf>
    <xf numFmtId="0" fontId="16" fillId="0" borderId="1" xfId="0" applyFont="1" applyBorder="1" applyAlignment="1">
      <alignment vertical="top" wrapText="1"/>
    </xf>
    <xf numFmtId="0" fontId="5" fillId="0" borderId="1" xfId="0" applyFont="1" applyBorder="1" applyAlignment="1">
      <alignment vertical="top" wrapText="1"/>
    </xf>
    <xf numFmtId="0" fontId="6" fillId="0" borderId="1" xfId="0" applyFont="1" applyBorder="1" applyAlignment="1">
      <alignment vertical="top" wrapText="1"/>
    </xf>
    <xf numFmtId="0" fontId="1" fillId="5" borderId="0" xfId="0" applyFont="1" applyFill="1" applyAlignment="1">
      <alignment horizontal="left" vertical="top"/>
    </xf>
  </cellXfs>
  <cellStyles count="2">
    <cellStyle name="Hyperlink" xfId="1" builtinId="8"/>
    <cellStyle name="Normal" xfId="0" builtinId="0"/>
  </cellStyles>
  <dxfs count="33">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F84B1-E101-4645-A71A-98F35FEFE33F}">
  <dimension ref="A1:A13"/>
  <sheetViews>
    <sheetView zoomScaleNormal="100" workbookViewId="0">
      <selection activeCell="A3" sqref="A3"/>
    </sheetView>
  </sheetViews>
  <sheetFormatPr defaultColWidth="8.81640625" defaultRowHeight="15.5"/>
  <cols>
    <col min="1" max="1" width="138.1796875" style="11" customWidth="1"/>
    <col min="2" max="16384" width="8.81640625" style="11"/>
  </cols>
  <sheetData>
    <row r="1" spans="1:1" ht="23.5">
      <c r="A1" s="14" t="s">
        <v>47</v>
      </c>
    </row>
    <row r="2" spans="1:1">
      <c r="A2" s="13" t="s">
        <v>58</v>
      </c>
    </row>
    <row r="3" spans="1:1" ht="77.5">
      <c r="A3" s="9" t="s">
        <v>59</v>
      </c>
    </row>
    <row r="4" spans="1:1">
      <c r="A4" s="9"/>
    </row>
    <row r="5" spans="1:1">
      <c r="A5" s="12" t="s">
        <v>60</v>
      </c>
    </row>
    <row r="6" spans="1:1" ht="62">
      <c r="A6" s="10" t="s">
        <v>67</v>
      </c>
    </row>
    <row r="7" spans="1:1">
      <c r="A7" s="10" t="s">
        <v>61</v>
      </c>
    </row>
    <row r="8" spans="1:1">
      <c r="A8" s="10" t="s">
        <v>62</v>
      </c>
    </row>
    <row r="9" spans="1:1">
      <c r="A9" s="10" t="s">
        <v>63</v>
      </c>
    </row>
    <row r="10" spans="1:1">
      <c r="A10" s="10" t="s">
        <v>66</v>
      </c>
    </row>
    <row r="12" spans="1:1">
      <c r="A12" s="12" t="s">
        <v>64</v>
      </c>
    </row>
    <row r="13" spans="1:1" ht="31">
      <c r="A13" s="10" t="s">
        <v>65</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A1:M120"/>
  <sheetViews>
    <sheetView tabSelected="1" zoomScale="70" zoomScaleNormal="70" zoomScaleSheetLayoutView="40" zoomScalePageLayoutView="50" workbookViewId="0">
      <pane ySplit="1" topLeftCell="A2" activePane="bottomLeft" state="frozen"/>
      <selection pane="bottomLeft" activeCell="D121" sqref="D121"/>
    </sheetView>
  </sheetViews>
  <sheetFormatPr defaultColWidth="9.1796875" defaultRowHeight="54.65" customHeight="1"/>
  <cols>
    <col min="1" max="1" width="15.7265625" style="2" customWidth="1"/>
    <col min="2" max="2" width="31" style="25" customWidth="1"/>
    <col min="3" max="3" width="23.81640625" style="25" customWidth="1"/>
    <col min="4" max="4" width="33.1796875" style="16" customWidth="1"/>
    <col min="5" max="5" width="100.26953125" style="26" customWidth="1"/>
    <col min="6" max="6" width="13.54296875" style="25" customWidth="1"/>
    <col min="7" max="7" width="21" style="25" customWidth="1"/>
    <col min="8" max="8" width="16.81640625" style="25" customWidth="1"/>
    <col min="9" max="9" width="14.54296875" style="4" customWidth="1"/>
    <col min="10" max="10" width="23.1796875" style="26" customWidth="1"/>
    <col min="11" max="11" width="17.1796875" style="20" customWidth="1"/>
    <col min="12" max="12" width="26.54296875" style="26" customWidth="1"/>
    <col min="13" max="16384" width="9.1796875" style="25"/>
  </cols>
  <sheetData>
    <row r="1" spans="1:12" s="22" customFormat="1" ht="53.5" customHeight="1">
      <c r="A1" s="17" t="s">
        <v>22</v>
      </c>
      <c r="B1" s="21" t="s">
        <v>23</v>
      </c>
      <c r="C1" s="21" t="s">
        <v>24</v>
      </c>
      <c r="D1" s="18" t="s">
        <v>25</v>
      </c>
      <c r="E1" s="17" t="s">
        <v>21</v>
      </c>
      <c r="F1" s="21" t="s">
        <v>18</v>
      </c>
      <c r="G1" s="21" t="s">
        <v>19</v>
      </c>
      <c r="H1" s="21" t="s">
        <v>20</v>
      </c>
      <c r="I1" s="17" t="s">
        <v>45</v>
      </c>
      <c r="J1" s="21" t="s">
        <v>46</v>
      </c>
      <c r="K1" s="19" t="s">
        <v>27</v>
      </c>
      <c r="L1" s="49" t="s">
        <v>48</v>
      </c>
    </row>
    <row r="2" spans="1:12" ht="54.65" customHeight="1">
      <c r="A2" s="1" t="s">
        <v>450</v>
      </c>
      <c r="B2" s="23" t="s">
        <v>0</v>
      </c>
      <c r="C2" s="23" t="s">
        <v>158</v>
      </c>
      <c r="D2" s="15" t="s">
        <v>451</v>
      </c>
      <c r="E2" s="24" t="s">
        <v>459</v>
      </c>
      <c r="F2" s="23" t="s">
        <v>16</v>
      </c>
      <c r="G2" s="23" t="s">
        <v>388</v>
      </c>
      <c r="H2" s="23" t="s">
        <v>452</v>
      </c>
      <c r="I2" s="3" t="s">
        <v>453</v>
      </c>
      <c r="J2" s="24" t="s">
        <v>3</v>
      </c>
      <c r="K2" s="61" t="str">
        <f>HYPERLINK("mailto:"&amp;VLOOKUP(L2,'CONCAT Codes'!$A$14:$G$26,5,FALSE)&amp;"?subject="&amp;_xlfn.CONCAT(C2," - APPLICANT for ",A2)&amp;"&amp;cc="&amp;'CONCAT Codes'!$A$32&amp;"&amp;body="&amp;D2&amp;"%0A%0APlease see my resume and bio for the above tour.","Click HERE to apply")</f>
        <v>Click HERE to apply</v>
      </c>
      <c r="L2" s="24" t="s">
        <v>236</v>
      </c>
    </row>
    <row r="3" spans="1:12" ht="54.65" customHeight="1">
      <c r="A3" s="1" t="s">
        <v>423</v>
      </c>
      <c r="B3" s="23" t="s">
        <v>6</v>
      </c>
      <c r="C3" s="23" t="s">
        <v>424</v>
      </c>
      <c r="D3" s="15" t="s">
        <v>425</v>
      </c>
      <c r="E3" s="24" t="s">
        <v>442</v>
      </c>
      <c r="F3" s="23" t="s">
        <v>1</v>
      </c>
      <c r="G3" s="23" t="s">
        <v>43</v>
      </c>
      <c r="H3" s="23" t="s">
        <v>426</v>
      </c>
      <c r="I3" s="3" t="s">
        <v>427</v>
      </c>
      <c r="J3" s="24" t="s">
        <v>3</v>
      </c>
      <c r="K3" s="61" t="str">
        <f>HYPERLINK("mailto:"&amp;VLOOKUP(L3,'CONCAT Codes'!$A$14:$G$26,5,FALSE)&amp;"?subject="&amp;_xlfn.CONCAT(C3," - APPLICANT for ",A3)&amp;"&amp;cc="&amp;'CONCAT Codes'!$A$32&amp;"&amp;body="&amp;D3&amp;"%0A%0APlease see my resume and bio for the above tour.","Click HERE to apply")</f>
        <v>Click HERE to apply</v>
      </c>
      <c r="L3" s="24" t="s">
        <v>299</v>
      </c>
    </row>
    <row r="4" spans="1:12" ht="54.65" customHeight="1">
      <c r="A4" s="1" t="s">
        <v>228</v>
      </c>
      <c r="B4" s="23" t="s">
        <v>55</v>
      </c>
      <c r="C4" s="23" t="s">
        <v>56</v>
      </c>
      <c r="D4" s="15" t="s">
        <v>229</v>
      </c>
      <c r="E4" s="54" t="s">
        <v>233</v>
      </c>
      <c r="F4" s="23" t="s">
        <v>1</v>
      </c>
      <c r="G4" s="23" t="s">
        <v>230</v>
      </c>
      <c r="H4" s="23" t="s">
        <v>147</v>
      </c>
      <c r="I4" s="3" t="s">
        <v>32</v>
      </c>
      <c r="J4" s="24" t="s">
        <v>3</v>
      </c>
      <c r="K4" s="61" t="str">
        <f>HYPERLINK("mailto:"&amp;VLOOKUP(L4,'CONCAT Codes'!$A$14:$G$26,5,FALSE)&amp;"?subject="&amp;_xlfn.CONCAT(C4," - APPLICANT for ",A4)&amp;"&amp;cc="&amp;'CONCAT Codes'!$A$32&amp;"&amp;body="&amp;D4&amp;"%0A%0APlease see my resume and bio for the above tour.","Click HERE to apply")</f>
        <v>Click HERE to apply</v>
      </c>
      <c r="L4" s="24" t="s">
        <v>52</v>
      </c>
    </row>
    <row r="5" spans="1:12" ht="54.65" customHeight="1">
      <c r="A5" s="1" t="s">
        <v>241</v>
      </c>
      <c r="B5" s="23" t="s">
        <v>55</v>
      </c>
      <c r="C5" s="23" t="s">
        <v>56</v>
      </c>
      <c r="D5" s="1" t="s">
        <v>214</v>
      </c>
      <c r="E5" s="23" t="s">
        <v>243</v>
      </c>
      <c r="F5" s="24" t="s">
        <v>1</v>
      </c>
      <c r="G5" s="24" t="s">
        <v>242</v>
      </c>
      <c r="H5" s="24" t="s">
        <v>147</v>
      </c>
      <c r="I5" s="3" t="s">
        <v>32</v>
      </c>
      <c r="J5" s="24" t="s">
        <v>3</v>
      </c>
      <c r="K5" s="61" t="str">
        <f>HYPERLINK("mailto:"&amp;VLOOKUP(L5,'CONCAT Codes'!$A$14:$G$26,5,FALSE)&amp;"?subject="&amp;_xlfn.CONCAT(C5," - APPLICANT for ",A5)&amp;"&amp;cc="&amp;'CONCAT Codes'!$A$32&amp;"&amp;body="&amp;D5&amp;"%0A%0APlease see my resume and bio for the above tour.","Click HERE to apply")</f>
        <v>Click HERE to apply</v>
      </c>
      <c r="L5" s="24" t="s">
        <v>52</v>
      </c>
    </row>
    <row r="6" spans="1:12" ht="54.65" customHeight="1">
      <c r="A6" s="1" t="s">
        <v>255</v>
      </c>
      <c r="B6" s="23" t="s">
        <v>55</v>
      </c>
      <c r="C6" s="23" t="s">
        <v>56</v>
      </c>
      <c r="D6" s="15" t="s">
        <v>256</v>
      </c>
      <c r="E6" s="24" t="s">
        <v>257</v>
      </c>
      <c r="F6" s="23" t="s">
        <v>1</v>
      </c>
      <c r="G6" s="23" t="s">
        <v>154</v>
      </c>
      <c r="H6" s="23" t="s">
        <v>147</v>
      </c>
      <c r="I6" s="3" t="s">
        <v>32</v>
      </c>
      <c r="J6" s="24" t="s">
        <v>3</v>
      </c>
      <c r="K6" s="61" t="str">
        <f>HYPERLINK("mailto:"&amp;VLOOKUP(L6,'CONCAT Codes'!$A$14:$G$26,5,FALSE)&amp;"?subject="&amp;_xlfn.CONCAT(C6," - APPLICANT for ",A6)&amp;"&amp;cc="&amp;'CONCAT Codes'!$A$32&amp;"&amp;body="&amp;D6&amp;"%0A%0APlease see my resume and bio for the above tour.","Click HERE to apply")</f>
        <v>Click HERE to apply</v>
      </c>
      <c r="L6" s="24" t="s">
        <v>52</v>
      </c>
    </row>
    <row r="7" spans="1:12" ht="54.65" customHeight="1">
      <c r="A7" s="1" t="s">
        <v>320</v>
      </c>
      <c r="B7" s="23" t="s">
        <v>55</v>
      </c>
      <c r="C7" s="23" t="s">
        <v>56</v>
      </c>
      <c r="D7" s="15" t="s">
        <v>323</v>
      </c>
      <c r="E7" s="24" t="s">
        <v>322</v>
      </c>
      <c r="F7" s="23" t="s">
        <v>1</v>
      </c>
      <c r="G7" s="23" t="s">
        <v>43</v>
      </c>
      <c r="H7" s="23" t="s">
        <v>147</v>
      </c>
      <c r="I7" s="3" t="s">
        <v>32</v>
      </c>
      <c r="J7" s="24" t="s">
        <v>3</v>
      </c>
      <c r="K7" s="61" t="str">
        <f>HYPERLINK("mailto:"&amp;VLOOKUP(L7,'CONCAT Codes'!$A$14:$G$26,5,FALSE)&amp;"?subject="&amp;_xlfn.CONCAT(C7," - APPLICANT for ",A7)&amp;"&amp;cc="&amp;'CONCAT Codes'!$A$32&amp;"&amp;body="&amp;D7&amp;"%0A%0APlease see my resume and bio for the above tour.","Click HERE to apply")</f>
        <v>Click HERE to apply</v>
      </c>
      <c r="L7" s="24" t="s">
        <v>52</v>
      </c>
    </row>
    <row r="8" spans="1:12" ht="54.65" customHeight="1">
      <c r="A8" s="1" t="s">
        <v>403</v>
      </c>
      <c r="B8" s="23" t="s">
        <v>55</v>
      </c>
      <c r="C8" s="23" t="s">
        <v>56</v>
      </c>
      <c r="D8" s="15" t="s">
        <v>404</v>
      </c>
      <c r="E8" s="24" t="s">
        <v>412</v>
      </c>
      <c r="F8" s="23" t="s">
        <v>1</v>
      </c>
      <c r="G8" s="23" t="s">
        <v>39</v>
      </c>
      <c r="H8" s="23" t="s">
        <v>147</v>
      </c>
      <c r="I8" s="3" t="s">
        <v>32</v>
      </c>
      <c r="J8" s="24" t="s">
        <v>3</v>
      </c>
      <c r="K8" s="61" t="str">
        <f>HYPERLINK("mailto:"&amp;VLOOKUP(L8,'CONCAT Codes'!$A$14:$G$26,5,FALSE)&amp;"?subject="&amp;_xlfn.CONCAT(C8," - APPLICANT for ",A8)&amp;"&amp;cc="&amp;'CONCAT Codes'!$A$32&amp;"&amp;body="&amp;D8&amp;"%0A%0APlease see my resume and bio for the above tour.","Click HERE to apply")</f>
        <v>Click HERE to apply</v>
      </c>
      <c r="L8" s="24" t="s">
        <v>52</v>
      </c>
    </row>
    <row r="9" spans="1:12" ht="54.65" customHeight="1">
      <c r="A9" s="1" t="s">
        <v>417</v>
      </c>
      <c r="B9" s="23" t="s">
        <v>55</v>
      </c>
      <c r="C9" s="23" t="s">
        <v>56</v>
      </c>
      <c r="D9" s="15" t="s">
        <v>418</v>
      </c>
      <c r="E9" s="24" t="s">
        <v>439</v>
      </c>
      <c r="F9" s="23" t="s">
        <v>1</v>
      </c>
      <c r="G9" s="23" t="s">
        <v>313</v>
      </c>
      <c r="H9" s="23" t="s">
        <v>147</v>
      </c>
      <c r="I9" s="3" t="s">
        <v>32</v>
      </c>
      <c r="J9" s="24" t="s">
        <v>3</v>
      </c>
      <c r="K9" s="61" t="str">
        <f>HYPERLINK("mailto:"&amp;VLOOKUP(L9,'CONCAT Codes'!$A$14:$G$26,5,FALSE)&amp;"?subject="&amp;_xlfn.CONCAT(C9," - APPLICANT for ",A9)&amp;"&amp;cc="&amp;'CONCAT Codes'!$A$32&amp;"&amp;body="&amp;D9&amp;"%0A%0APlease see my resume and bio for the above tour.","Click HERE to apply")</f>
        <v>Click HERE to apply</v>
      </c>
      <c r="L9" s="24" t="s">
        <v>52</v>
      </c>
    </row>
    <row r="10" spans="1:12" ht="54.65" customHeight="1">
      <c r="A10" s="1" t="s">
        <v>419</v>
      </c>
      <c r="B10" s="23" t="s">
        <v>55</v>
      </c>
      <c r="C10" s="23" t="s">
        <v>56</v>
      </c>
      <c r="D10" s="15" t="s">
        <v>420</v>
      </c>
      <c r="E10" s="24" t="s">
        <v>440</v>
      </c>
      <c r="F10" s="23" t="s">
        <v>1</v>
      </c>
      <c r="G10" s="23" t="s">
        <v>39</v>
      </c>
      <c r="H10" s="23" t="s">
        <v>147</v>
      </c>
      <c r="I10" s="3" t="s">
        <v>32</v>
      </c>
      <c r="J10" s="24" t="s">
        <v>3</v>
      </c>
      <c r="K10" s="61" t="str">
        <f>HYPERLINK("mailto:"&amp;VLOOKUP(L10,'CONCAT Codes'!$A$14:$G$26,5,FALSE)&amp;"?subject="&amp;_xlfn.CONCAT(C10," - APPLICANT for ",A10)&amp;"&amp;cc="&amp;'CONCAT Codes'!$A$32&amp;"&amp;body="&amp;D10&amp;"%0A%0APlease see my resume and bio for the above tour.","Click HERE to apply")</f>
        <v>Click HERE to apply</v>
      </c>
      <c r="L10" s="24" t="s">
        <v>52</v>
      </c>
    </row>
    <row r="11" spans="1:12" ht="54.65" customHeight="1">
      <c r="A11" s="1" t="s">
        <v>455</v>
      </c>
      <c r="B11" s="23" t="s">
        <v>350</v>
      </c>
      <c r="C11" s="23" t="s">
        <v>351</v>
      </c>
      <c r="D11" s="15" t="s">
        <v>456</v>
      </c>
      <c r="E11" s="24" t="s">
        <v>460</v>
      </c>
      <c r="F11" s="23" t="s">
        <v>1</v>
      </c>
      <c r="G11" s="23" t="s">
        <v>457</v>
      </c>
      <c r="H11" s="23" t="s">
        <v>458</v>
      </c>
      <c r="I11" s="3" t="s">
        <v>32</v>
      </c>
      <c r="J11" s="24" t="s">
        <v>3</v>
      </c>
      <c r="K11" s="61" t="str">
        <f>HYPERLINK("mailto:"&amp;VLOOKUP(L11,'CONCAT Codes'!$A$14:$G$26,5,FALSE)&amp;"?subject="&amp;_xlfn.CONCAT(C11," - APPLICANT for ",A11)&amp;"&amp;cc="&amp;'CONCAT Codes'!$A$32&amp;"&amp;body="&amp;D11&amp;"%0A%0APlease see my resume and bio for the above tour.","Click HERE to apply")</f>
        <v>Click HERE to apply</v>
      </c>
      <c r="L11" s="24" t="s">
        <v>49</v>
      </c>
    </row>
    <row r="12" spans="1:12" ht="54.65" customHeight="1">
      <c r="A12" s="1" t="s">
        <v>472</v>
      </c>
      <c r="B12" s="23" t="s">
        <v>55</v>
      </c>
      <c r="C12" s="23" t="s">
        <v>56</v>
      </c>
      <c r="D12" s="15" t="s">
        <v>473</v>
      </c>
      <c r="E12" s="24" t="s">
        <v>488</v>
      </c>
      <c r="F12" s="23" t="s">
        <v>1</v>
      </c>
      <c r="G12" s="23" t="s">
        <v>230</v>
      </c>
      <c r="H12" s="23" t="s">
        <v>147</v>
      </c>
      <c r="I12" s="3" t="s">
        <v>32</v>
      </c>
      <c r="J12" s="24" t="s">
        <v>3</v>
      </c>
      <c r="K12" s="61" t="str">
        <f>HYPERLINK("mailto:"&amp;VLOOKUP(L12,'CONCAT Codes'!$A$14:$G$26,5,FALSE)&amp;"?subject="&amp;_xlfn.CONCAT(C12," - APPLICANT for ",A12)&amp;"&amp;cc="&amp;'CONCAT Codes'!$A$32&amp;"&amp;body="&amp;D12&amp;"%0A%0APlease see my resume and bio for the above tour.","Click HERE to apply")</f>
        <v>Click HERE to apply</v>
      </c>
      <c r="L12" s="24" t="s">
        <v>52</v>
      </c>
    </row>
    <row r="13" spans="1:12" ht="54.65" customHeight="1">
      <c r="A13" s="1" t="s">
        <v>474</v>
      </c>
      <c r="B13" s="23" t="s">
        <v>55</v>
      </c>
      <c r="C13" s="23" t="s">
        <v>56</v>
      </c>
      <c r="D13" s="15" t="s">
        <v>475</v>
      </c>
      <c r="E13" s="24" t="s">
        <v>489</v>
      </c>
      <c r="F13" s="23" t="s">
        <v>1</v>
      </c>
      <c r="G13" s="23" t="s">
        <v>234</v>
      </c>
      <c r="H13" s="23" t="s">
        <v>147</v>
      </c>
      <c r="I13" s="3" t="s">
        <v>32</v>
      </c>
      <c r="J13" s="24" t="s">
        <v>3</v>
      </c>
      <c r="K13" s="61" t="str">
        <f>HYPERLINK("mailto:"&amp;VLOOKUP(L13,'CONCAT Codes'!$A$14:$G$26,5,FALSE)&amp;"?subject="&amp;_xlfn.CONCAT(C13," - APPLICANT for ",A13)&amp;"&amp;cc="&amp;'CONCAT Codes'!$A$32&amp;"&amp;body="&amp;D13&amp;"%0A%0APlease see my resume and bio for the above tour.","Click HERE to apply")</f>
        <v>Click HERE to apply</v>
      </c>
      <c r="L13" s="24" t="s">
        <v>52</v>
      </c>
    </row>
    <row r="14" spans="1:12" ht="54.65" customHeight="1">
      <c r="A14" s="1" t="s">
        <v>476</v>
      </c>
      <c r="B14" s="23" t="s">
        <v>55</v>
      </c>
      <c r="C14" s="23" t="s">
        <v>56</v>
      </c>
      <c r="D14" s="15" t="s">
        <v>477</v>
      </c>
      <c r="E14" s="24" t="s">
        <v>490</v>
      </c>
      <c r="F14" s="23" t="s">
        <v>1</v>
      </c>
      <c r="G14" s="23" t="s">
        <v>154</v>
      </c>
      <c r="H14" s="23" t="s">
        <v>147</v>
      </c>
      <c r="I14" s="3" t="s">
        <v>32</v>
      </c>
      <c r="J14" s="24" t="s">
        <v>3</v>
      </c>
      <c r="K14" s="61" t="str">
        <f>HYPERLINK("mailto:"&amp;VLOOKUP(L14,'CONCAT Codes'!$A$14:$G$26,5,FALSE)&amp;"?subject="&amp;_xlfn.CONCAT(C14," - APPLICANT for ",A14)&amp;"&amp;cc="&amp;'CONCAT Codes'!$A$32&amp;"&amp;body="&amp;D14&amp;"%0A%0APlease see my resume and bio for the above tour.","Click HERE to apply")</f>
        <v>Click HERE to apply</v>
      </c>
      <c r="L14" s="24" t="s">
        <v>52</v>
      </c>
    </row>
    <row r="15" spans="1:12" ht="54.65" customHeight="1">
      <c r="A15" s="1" t="s">
        <v>478</v>
      </c>
      <c r="B15" s="23" t="s">
        <v>55</v>
      </c>
      <c r="C15" s="23" t="s">
        <v>56</v>
      </c>
      <c r="D15" s="15" t="s">
        <v>479</v>
      </c>
      <c r="E15" s="24" t="s">
        <v>491</v>
      </c>
      <c r="F15" s="23" t="s">
        <v>1</v>
      </c>
      <c r="G15" s="23" t="s">
        <v>181</v>
      </c>
      <c r="H15" s="23" t="s">
        <v>147</v>
      </c>
      <c r="I15" s="3" t="s">
        <v>32</v>
      </c>
      <c r="J15" s="24" t="s">
        <v>3</v>
      </c>
      <c r="K15" s="61" t="str">
        <f>HYPERLINK("mailto:"&amp;VLOOKUP(L15,'CONCAT Codes'!$A$14:$G$26,5,FALSE)&amp;"?subject="&amp;_xlfn.CONCAT(C15," - APPLICANT for ",A15)&amp;"&amp;cc="&amp;'CONCAT Codes'!$A$32&amp;"&amp;body="&amp;D15&amp;"%0A%0APlease see my resume and bio for the above tour.","Click HERE to apply")</f>
        <v>Click HERE to apply</v>
      </c>
      <c r="L15" s="24" t="s">
        <v>52</v>
      </c>
    </row>
    <row r="16" spans="1:12" ht="54.65" customHeight="1">
      <c r="A16" s="1" t="s">
        <v>480</v>
      </c>
      <c r="B16" s="23" t="s">
        <v>55</v>
      </c>
      <c r="C16" s="23" t="s">
        <v>56</v>
      </c>
      <c r="D16" s="15" t="s">
        <v>481</v>
      </c>
      <c r="E16" s="24" t="s">
        <v>492</v>
      </c>
      <c r="F16" s="23" t="s">
        <v>1</v>
      </c>
      <c r="G16" s="23" t="s">
        <v>285</v>
      </c>
      <c r="H16" s="23" t="s">
        <v>147</v>
      </c>
      <c r="I16" s="3" t="s">
        <v>32</v>
      </c>
      <c r="J16" s="24" t="s">
        <v>3</v>
      </c>
      <c r="K16" s="61" t="str">
        <f>HYPERLINK("mailto:"&amp;VLOOKUP(L16,'CONCAT Codes'!$A$14:$G$26,5,FALSE)&amp;"?subject="&amp;_xlfn.CONCAT(C16," - APPLICANT for ",A16)&amp;"&amp;cc="&amp;'CONCAT Codes'!$A$32&amp;"&amp;body="&amp;D16&amp;"%0A%0APlease see my resume and bio for the above tour.","Click HERE to apply")</f>
        <v>Click HERE to apply</v>
      </c>
      <c r="L16" s="24" t="s">
        <v>52</v>
      </c>
    </row>
    <row r="17" spans="1:12" ht="54.65" customHeight="1">
      <c r="A17" s="1" t="s">
        <v>482</v>
      </c>
      <c r="B17" s="23" t="s">
        <v>55</v>
      </c>
      <c r="C17" s="23" t="s">
        <v>56</v>
      </c>
      <c r="D17" s="15" t="s">
        <v>483</v>
      </c>
      <c r="E17" s="24" t="s">
        <v>493</v>
      </c>
      <c r="F17" s="23" t="s">
        <v>1</v>
      </c>
      <c r="G17" s="23" t="s">
        <v>230</v>
      </c>
      <c r="H17" s="23" t="s">
        <v>147</v>
      </c>
      <c r="I17" s="3" t="s">
        <v>32</v>
      </c>
      <c r="J17" s="24" t="s">
        <v>3</v>
      </c>
      <c r="K17" s="61" t="str">
        <f>HYPERLINK("mailto:"&amp;VLOOKUP(L17,'CONCAT Codes'!$A$14:$G$26,5,FALSE)&amp;"?subject="&amp;_xlfn.CONCAT(C17," - APPLICANT for ",A17)&amp;"&amp;cc="&amp;'CONCAT Codes'!$A$32&amp;"&amp;body="&amp;D17&amp;"%0A%0APlease see my resume and bio for the above tour.","Click HERE to apply")</f>
        <v>Click HERE to apply</v>
      </c>
      <c r="L17" s="24" t="s">
        <v>52</v>
      </c>
    </row>
    <row r="18" spans="1:12" ht="54.65" customHeight="1">
      <c r="A18" s="1" t="s">
        <v>508</v>
      </c>
      <c r="B18" s="23" t="s">
        <v>55</v>
      </c>
      <c r="C18" s="23" t="s">
        <v>56</v>
      </c>
      <c r="D18" s="15" t="s">
        <v>509</v>
      </c>
      <c r="E18" s="24" t="s">
        <v>519</v>
      </c>
      <c r="F18" s="23" t="s">
        <v>1</v>
      </c>
      <c r="G18" s="23" t="s">
        <v>39</v>
      </c>
      <c r="H18" s="23" t="s">
        <v>147</v>
      </c>
      <c r="I18" s="3" t="s">
        <v>32</v>
      </c>
      <c r="J18" s="24" t="s">
        <v>3</v>
      </c>
      <c r="K18" s="61" t="str">
        <f>HYPERLINK("mailto:"&amp;VLOOKUP(L18,'CONCAT Codes'!$A$14:$G$26,5,FALSE)&amp;"?subject="&amp;_xlfn.CONCAT(C18," - APPLICANT for ",A18)&amp;"&amp;cc="&amp;'CONCAT Codes'!$A$32&amp;"&amp;body="&amp;D18&amp;"%0A%0APlease see my resume and bio for the above tour.","Click HERE to apply")</f>
        <v>Click HERE to apply</v>
      </c>
      <c r="L18" s="24" t="s">
        <v>52</v>
      </c>
    </row>
    <row r="19" spans="1:12" ht="54.65" customHeight="1">
      <c r="A19" s="1" t="s">
        <v>510</v>
      </c>
      <c r="B19" s="23" t="s">
        <v>55</v>
      </c>
      <c r="C19" s="23" t="s">
        <v>56</v>
      </c>
      <c r="D19" s="15" t="s">
        <v>511</v>
      </c>
      <c r="E19" s="24" t="s">
        <v>521</v>
      </c>
      <c r="F19" s="23" t="s">
        <v>1</v>
      </c>
      <c r="G19" s="23" t="s">
        <v>512</v>
      </c>
      <c r="H19" s="23" t="s">
        <v>147</v>
      </c>
      <c r="I19" s="3" t="s">
        <v>32</v>
      </c>
      <c r="J19" s="24" t="s">
        <v>3</v>
      </c>
      <c r="K19" s="61" t="str">
        <f>HYPERLINK("mailto:"&amp;VLOOKUP(L19,'CONCAT Codes'!$A$14:$G$26,5,FALSE)&amp;"?subject="&amp;_xlfn.CONCAT(C19," - APPLICANT for ",A19)&amp;"&amp;cc="&amp;'CONCAT Codes'!$A$32&amp;"&amp;body="&amp;D19&amp;"%0A%0APlease see my resume and bio for the above tour.","Click HERE to apply")</f>
        <v>Click HERE to apply</v>
      </c>
      <c r="L19" s="24" t="s">
        <v>52</v>
      </c>
    </row>
    <row r="20" spans="1:12" ht="54.65" customHeight="1">
      <c r="A20" s="1" t="s">
        <v>513</v>
      </c>
      <c r="B20" s="23" t="s">
        <v>55</v>
      </c>
      <c r="C20" s="23" t="s">
        <v>56</v>
      </c>
      <c r="D20" s="15" t="s">
        <v>514</v>
      </c>
      <c r="E20" s="24" t="s">
        <v>520</v>
      </c>
      <c r="F20" s="23" t="s">
        <v>1</v>
      </c>
      <c r="G20" s="23" t="s">
        <v>43</v>
      </c>
      <c r="H20" s="23" t="s">
        <v>147</v>
      </c>
      <c r="I20" s="3" t="s">
        <v>32</v>
      </c>
      <c r="J20" s="24" t="s">
        <v>3</v>
      </c>
      <c r="K20" s="61" t="str">
        <f>HYPERLINK("mailto:"&amp;VLOOKUP(L20,'CONCAT Codes'!$A$14:$G$26,5,FALSE)&amp;"?subject="&amp;_xlfn.CONCAT(C20," - APPLICANT for ",A20)&amp;"&amp;cc="&amp;'CONCAT Codes'!$A$32&amp;"&amp;body="&amp;D20&amp;"%0A%0APlease see my resume and bio for the above tour.","Click HERE to apply")</f>
        <v>Click HERE to apply</v>
      </c>
      <c r="L20" s="24" t="s">
        <v>52</v>
      </c>
    </row>
    <row r="21" spans="1:12" ht="54.65" customHeight="1">
      <c r="A21" s="1" t="s">
        <v>368</v>
      </c>
      <c r="B21" s="23" t="s">
        <v>17</v>
      </c>
      <c r="C21" s="23" t="s">
        <v>30</v>
      </c>
      <c r="D21" s="15" t="s">
        <v>369</v>
      </c>
      <c r="E21" s="24" t="s">
        <v>586</v>
      </c>
      <c r="F21" s="23" t="s">
        <v>16</v>
      </c>
      <c r="G21" s="23" t="s">
        <v>29</v>
      </c>
      <c r="H21" s="23" t="s">
        <v>31</v>
      </c>
      <c r="I21" s="3" t="s">
        <v>32</v>
      </c>
      <c r="J21" s="24" t="s">
        <v>3</v>
      </c>
      <c r="K21" s="61" t="str">
        <f>HYPERLINK("mailto:"&amp;VLOOKUP(L21,'CONCAT Codes'!$A$14:$G$26,5,FALSE)&amp;"?subject="&amp;_xlfn.CONCAT(C21," - APPLICANT for ",A21)&amp;"&amp;cc="&amp;'CONCAT Codes'!$A$32&amp;"&amp;body="&amp;D21&amp;"%0A%0APlease see my resume and bio for the above tour.","Click HERE to apply")</f>
        <v>Click HERE to apply</v>
      </c>
      <c r="L21" s="24" t="s">
        <v>236</v>
      </c>
    </row>
    <row r="22" spans="1:12" ht="54.65" customHeight="1">
      <c r="A22" s="1" t="s">
        <v>545</v>
      </c>
      <c r="B22" s="23" t="s">
        <v>55</v>
      </c>
      <c r="C22" s="23" t="s">
        <v>56</v>
      </c>
      <c r="D22" s="15" t="s">
        <v>546</v>
      </c>
      <c r="E22" s="24" t="s">
        <v>590</v>
      </c>
      <c r="F22" s="23" t="s">
        <v>1</v>
      </c>
      <c r="G22" s="23" t="s">
        <v>181</v>
      </c>
      <c r="H22" s="23" t="s">
        <v>147</v>
      </c>
      <c r="I22" s="3" t="s">
        <v>32</v>
      </c>
      <c r="J22" s="24" t="s">
        <v>3</v>
      </c>
      <c r="K22" s="61" t="str">
        <f>HYPERLINK("mailto:"&amp;VLOOKUP(L22,'CONCAT Codes'!$A$14:$G$26,5,FALSE)&amp;"?subject="&amp;_xlfn.CONCAT(C22," - APPLICANT for ",A22)&amp;"&amp;cc="&amp;'CONCAT Codes'!$A$32&amp;"&amp;body="&amp;D22&amp;"%0A%0APlease see my resume and bio for the above tour.","Click HERE to apply")</f>
        <v>Click HERE to apply</v>
      </c>
      <c r="L22" s="24" t="s">
        <v>52</v>
      </c>
    </row>
    <row r="23" spans="1:12" ht="54.65" customHeight="1">
      <c r="A23" s="1" t="s">
        <v>547</v>
      </c>
      <c r="B23" s="23" t="s">
        <v>55</v>
      </c>
      <c r="C23" s="23" t="s">
        <v>56</v>
      </c>
      <c r="D23" s="15" t="s">
        <v>548</v>
      </c>
      <c r="E23" s="24" t="s">
        <v>591</v>
      </c>
      <c r="F23" s="23" t="s">
        <v>1</v>
      </c>
      <c r="G23" s="23" t="s">
        <v>549</v>
      </c>
      <c r="H23" s="23" t="s">
        <v>147</v>
      </c>
      <c r="I23" s="3" t="s">
        <v>32</v>
      </c>
      <c r="J23" s="24" t="s">
        <v>3</v>
      </c>
      <c r="K23" s="61" t="str">
        <f>HYPERLINK("mailto:"&amp;VLOOKUP(L23,'CONCAT Codes'!$A$14:$G$26,5,FALSE)&amp;"?subject="&amp;_xlfn.CONCAT(C23," - APPLICANT for ",A23)&amp;"&amp;cc="&amp;'CONCAT Codes'!$A$32&amp;"&amp;body="&amp;D23&amp;"%0A%0APlease see my resume and bio for the above tour.","Click HERE to apply")</f>
        <v>Click HERE to apply</v>
      </c>
      <c r="L23" s="24" t="s">
        <v>52</v>
      </c>
    </row>
    <row r="24" spans="1:12" ht="54.65" customHeight="1">
      <c r="A24" s="1" t="s">
        <v>550</v>
      </c>
      <c r="B24" s="23" t="s">
        <v>55</v>
      </c>
      <c r="C24" s="23" t="s">
        <v>56</v>
      </c>
      <c r="D24" s="15" t="s">
        <v>551</v>
      </c>
      <c r="E24" s="24" t="s">
        <v>592</v>
      </c>
      <c r="F24" s="23" t="s">
        <v>1</v>
      </c>
      <c r="G24" s="23" t="s">
        <v>29</v>
      </c>
      <c r="H24" s="23" t="s">
        <v>147</v>
      </c>
      <c r="I24" s="3" t="s">
        <v>32</v>
      </c>
      <c r="J24" s="24" t="s">
        <v>3</v>
      </c>
      <c r="K24" s="61" t="str">
        <f>HYPERLINK("mailto:"&amp;VLOOKUP(L24,'CONCAT Codes'!$A$14:$G$26,5,FALSE)&amp;"?subject="&amp;_xlfn.CONCAT(C24," - APPLICANT for ",A24)&amp;"&amp;cc="&amp;'CONCAT Codes'!$A$32&amp;"&amp;body="&amp;D24&amp;"%0A%0APlease see my resume and bio for the above tour.","Click HERE to apply")</f>
        <v>Click HERE to apply</v>
      </c>
      <c r="L24" s="24" t="s">
        <v>52</v>
      </c>
    </row>
    <row r="25" spans="1:12" ht="54.65" customHeight="1">
      <c r="A25" s="1" t="s">
        <v>676</v>
      </c>
      <c r="B25" s="23" t="s">
        <v>55</v>
      </c>
      <c r="C25" s="23" t="s">
        <v>56</v>
      </c>
      <c r="D25" s="15" t="s">
        <v>272</v>
      </c>
      <c r="E25" s="24" t="s">
        <v>688</v>
      </c>
      <c r="F25" s="23" t="s">
        <v>1</v>
      </c>
      <c r="G25" s="23" t="s">
        <v>29</v>
      </c>
      <c r="H25" s="23" t="s">
        <v>147</v>
      </c>
      <c r="I25" s="3" t="s">
        <v>32</v>
      </c>
      <c r="J25" s="24" t="s">
        <v>3</v>
      </c>
      <c r="K25" s="61" t="str">
        <f>HYPERLINK("mailto:"&amp;VLOOKUP(L25,'CONCAT Codes'!$A$14:$G$26,5,FALSE)&amp;"?subject="&amp;_xlfn.CONCAT(C25," - APPLICANT for ",A25)&amp;"&amp;cc="&amp;'CONCAT Codes'!$A$32&amp;"&amp;body="&amp;D25&amp;"%0A%0APlease see my resume and bio for the above tour.","Click HERE to apply")</f>
        <v>Click HERE to apply</v>
      </c>
      <c r="L25" s="24" t="s">
        <v>52</v>
      </c>
    </row>
    <row r="26" spans="1:12" ht="54.65" customHeight="1">
      <c r="A26" s="1" t="s">
        <v>681</v>
      </c>
      <c r="B26" s="23" t="s">
        <v>55</v>
      </c>
      <c r="C26" s="23" t="s">
        <v>56</v>
      </c>
      <c r="D26" s="15" t="s">
        <v>546</v>
      </c>
      <c r="E26" s="24" t="s">
        <v>690</v>
      </c>
      <c r="F26" s="23" t="s">
        <v>1</v>
      </c>
      <c r="G26" s="23" t="s">
        <v>28</v>
      </c>
      <c r="H26" s="23" t="s">
        <v>147</v>
      </c>
      <c r="I26" s="3" t="s">
        <v>32</v>
      </c>
      <c r="J26" s="24" t="s">
        <v>3</v>
      </c>
      <c r="K26" s="61" t="str">
        <f>HYPERLINK("mailto:"&amp;VLOOKUP(L26,'CONCAT Codes'!$A$14:$G$26,5,FALSE)&amp;"?subject="&amp;_xlfn.CONCAT(C26," - APPLICANT for ",A26)&amp;"&amp;cc="&amp;'CONCAT Codes'!$A$32&amp;"&amp;body="&amp;D26&amp;"%0A%0APlease see my resume and bio for the above tour.","Click HERE to apply")</f>
        <v>Click HERE to apply</v>
      </c>
      <c r="L26" s="24" t="s">
        <v>52</v>
      </c>
    </row>
    <row r="27" spans="1:12" ht="54.65" customHeight="1">
      <c r="A27" s="1" t="s">
        <v>221</v>
      </c>
      <c r="B27" s="23" t="s">
        <v>37</v>
      </c>
      <c r="C27" s="23" t="s">
        <v>219</v>
      </c>
      <c r="D27" s="15" t="s">
        <v>222</v>
      </c>
      <c r="E27" s="24" t="s">
        <v>223</v>
      </c>
      <c r="F27" s="23" t="s">
        <v>1</v>
      </c>
      <c r="G27" s="23" t="s">
        <v>153</v>
      </c>
      <c r="H27" s="23" t="s">
        <v>220</v>
      </c>
      <c r="I27" s="3" t="s">
        <v>7</v>
      </c>
      <c r="J27" s="24" t="s">
        <v>3</v>
      </c>
      <c r="K27" s="61" t="str">
        <f>HYPERLINK("mailto:"&amp;VLOOKUP(L27,'CONCAT Codes'!$A$14:$G$26,5,FALSE)&amp;"?subject="&amp;_xlfn.CONCAT(C27," - APPLICANT for ",A27)&amp;"&amp;cc="&amp;'CONCAT Codes'!$A$32&amp;"&amp;body="&amp;D27&amp;"%0A%0APlease see my resume and bio for the above tour.","Click HERE to apply")</f>
        <v>Click HERE to apply</v>
      </c>
      <c r="L27" s="24" t="s">
        <v>235</v>
      </c>
    </row>
    <row r="28" spans="1:12" ht="54.65" customHeight="1">
      <c r="A28" s="1" t="s">
        <v>340</v>
      </c>
      <c r="B28" s="23" t="s">
        <v>8</v>
      </c>
      <c r="C28" s="23" t="s">
        <v>339</v>
      </c>
      <c r="D28" s="15" t="s">
        <v>341</v>
      </c>
      <c r="E28" s="24" t="s">
        <v>343</v>
      </c>
      <c r="F28" s="23" t="s">
        <v>26</v>
      </c>
      <c r="G28" s="23" t="s">
        <v>29</v>
      </c>
      <c r="H28" s="23" t="s">
        <v>9</v>
      </c>
      <c r="I28" s="3" t="s">
        <v>7</v>
      </c>
      <c r="J28" s="24" t="s">
        <v>3</v>
      </c>
      <c r="K28" s="61" t="str">
        <f>HYPERLINK("mailto:"&amp;VLOOKUP(L28,'CONCAT Codes'!$A$14:$G$26,5,FALSE)&amp;"?subject="&amp;_xlfn.CONCAT(C28," - APPLICANT for ",A28)&amp;"&amp;cc="&amp;'CONCAT Codes'!$A$32&amp;"&amp;body="&amp;D28&amp;"%0A%0APlease see my resume and bio for the above tour.","Click HERE to apply")</f>
        <v>Click HERE to apply</v>
      </c>
      <c r="L28" s="24" t="s">
        <v>70</v>
      </c>
    </row>
    <row r="29" spans="1:12" ht="54.65" customHeight="1">
      <c r="A29" s="1" t="s">
        <v>367</v>
      </c>
      <c r="B29" s="23" t="s">
        <v>37</v>
      </c>
      <c r="C29" s="23" t="s">
        <v>295</v>
      </c>
      <c r="D29" s="15" t="s">
        <v>296</v>
      </c>
      <c r="E29" s="24" t="s">
        <v>370</v>
      </c>
      <c r="F29" s="23" t="s">
        <v>1</v>
      </c>
      <c r="G29" s="23" t="s">
        <v>288</v>
      </c>
      <c r="H29" s="23" t="s">
        <v>298</v>
      </c>
      <c r="I29" s="3" t="s">
        <v>7</v>
      </c>
      <c r="J29" s="24" t="s">
        <v>3</v>
      </c>
      <c r="K29" s="61" t="str">
        <f>HYPERLINK("mailto:"&amp;VLOOKUP(L29,'CONCAT Codes'!$A$14:$G$26,5,FALSE)&amp;"?subject="&amp;_xlfn.CONCAT(C29," - APPLICANT for ",A29)&amp;"&amp;cc="&amp;'CONCAT Codes'!$A$32&amp;"&amp;body="&amp;D29&amp;"%0A%0APlease see my resume and bio for the above tour.","Click HERE to apply")</f>
        <v>Click HERE to apply</v>
      </c>
      <c r="L29" s="24" t="s">
        <v>235</v>
      </c>
    </row>
    <row r="30" spans="1:12" ht="54.65" customHeight="1">
      <c r="A30" s="1" t="s">
        <v>629</v>
      </c>
      <c r="B30" s="23" t="s">
        <v>37</v>
      </c>
      <c r="C30" s="23" t="s">
        <v>630</v>
      </c>
      <c r="D30" s="15" t="s">
        <v>296</v>
      </c>
      <c r="E30" s="24" t="s">
        <v>635</v>
      </c>
      <c r="F30" s="23" t="s">
        <v>1</v>
      </c>
      <c r="G30" s="23" t="s">
        <v>637</v>
      </c>
      <c r="H30" s="23" t="s">
        <v>631</v>
      </c>
      <c r="I30" s="3" t="s">
        <v>7</v>
      </c>
      <c r="J30" s="24" t="s">
        <v>3</v>
      </c>
      <c r="K30" s="61" t="str">
        <f>HYPERLINK("mailto:"&amp;VLOOKUP(L30,'CONCAT Codes'!$A$14:$G$26,5,FALSE)&amp;"?subject="&amp;_xlfn.CONCAT(C30," - APPLICANT for ",A30)&amp;"&amp;cc="&amp;'CONCAT Codes'!$A$32&amp;"&amp;body="&amp;D30&amp;"%0A%0APlease see my resume and bio for the above tour.","Click HERE to apply")</f>
        <v>Click HERE to apply</v>
      </c>
      <c r="L30" s="24" t="s">
        <v>235</v>
      </c>
    </row>
    <row r="31" spans="1:12" ht="54.65" customHeight="1">
      <c r="A31" s="1" t="s">
        <v>653</v>
      </c>
      <c r="B31" s="23" t="s">
        <v>8</v>
      </c>
      <c r="C31" s="23" t="s">
        <v>339</v>
      </c>
      <c r="D31" s="15" t="s">
        <v>654</v>
      </c>
      <c r="E31" s="24" t="s">
        <v>666</v>
      </c>
      <c r="F31" s="23" t="s">
        <v>1</v>
      </c>
      <c r="G31" s="23" t="s">
        <v>234</v>
      </c>
      <c r="H31" s="23" t="s">
        <v>9</v>
      </c>
      <c r="I31" s="3" t="s">
        <v>7</v>
      </c>
      <c r="J31" s="24" t="s">
        <v>3</v>
      </c>
      <c r="K31" s="62" t="str">
        <f>HYPERLINK("mailto:"&amp;VLOOKUP(L31,'CONCAT Codes'!$A$14:$G$26,5,FALSE)&amp;"?subject="&amp;_xlfn.CONCAT(C31," - APPLICANT for ",A31)&amp;"&amp;cc="&amp;'CONCAT Codes'!$A$32&amp;"&amp;body="&amp;D31&amp;"%0A%0APlease see my resume and bio for the above tour.","Click HERE to apply")</f>
        <v>Click HERE to apply</v>
      </c>
      <c r="L31" s="24" t="s">
        <v>70</v>
      </c>
    </row>
    <row r="32" spans="1:12" ht="54.65" customHeight="1">
      <c r="A32" s="1" t="s">
        <v>621</v>
      </c>
      <c r="B32" s="23" t="s">
        <v>37</v>
      </c>
      <c r="C32" s="23" t="s">
        <v>622</v>
      </c>
      <c r="D32" s="15" t="s">
        <v>623</v>
      </c>
      <c r="E32" s="24" t="s">
        <v>634</v>
      </c>
      <c r="F32" s="23" t="s">
        <v>26</v>
      </c>
      <c r="G32" s="23" t="s">
        <v>314</v>
      </c>
      <c r="H32" s="23" t="s">
        <v>624</v>
      </c>
      <c r="I32" s="3" t="s">
        <v>625</v>
      </c>
      <c r="J32" s="24" t="s">
        <v>3</v>
      </c>
      <c r="K32" s="62" t="str">
        <f>HYPERLINK("mailto:"&amp;VLOOKUP(L32,'CONCAT Codes'!$A$14:$G$26,5,FALSE)&amp;"?subject="&amp;_xlfn.CONCAT(C32," - APPLICANT for ",A32)&amp;"&amp;cc="&amp;'CONCAT Codes'!$A$32&amp;"&amp;body="&amp;D32&amp;"%0A%0APlease see my resume and bio for the above tour.","Click HERE to apply")</f>
        <v>Click HERE to apply</v>
      </c>
      <c r="L32" s="24" t="s">
        <v>235</v>
      </c>
    </row>
    <row r="33" spans="1:12" ht="54.65" customHeight="1">
      <c r="A33" s="1" t="s">
        <v>308</v>
      </c>
      <c r="B33" s="23" t="s">
        <v>168</v>
      </c>
      <c r="C33" s="23" t="s">
        <v>309</v>
      </c>
      <c r="D33" s="15" t="s">
        <v>310</v>
      </c>
      <c r="E33" s="24" t="s">
        <v>311</v>
      </c>
      <c r="F33" s="23" t="s">
        <v>16</v>
      </c>
      <c r="G33" s="23" t="s">
        <v>259</v>
      </c>
      <c r="H33" s="23" t="s">
        <v>169</v>
      </c>
      <c r="I33" s="3" t="s">
        <v>11</v>
      </c>
      <c r="J33" s="24" t="s">
        <v>3</v>
      </c>
      <c r="K33" s="62" t="str">
        <f>HYPERLINK("mailto:"&amp;VLOOKUP(L33,'CONCAT Codes'!$A$14:$G$26,5,FALSE)&amp;"?subject="&amp;_xlfn.CONCAT(C33," - APPLICANT for ",A33)&amp;"&amp;cc="&amp;'CONCAT Codes'!$A$32&amp;"&amp;body="&amp;D33&amp;"%0A%0APlease see my resume and bio for the above tour.","Click HERE to apply")</f>
        <v>Click HERE to apply</v>
      </c>
      <c r="L33" s="24" t="s">
        <v>70</v>
      </c>
    </row>
    <row r="34" spans="1:12" ht="145">
      <c r="A34" s="1" t="s">
        <v>237</v>
      </c>
      <c r="B34" s="23" t="s">
        <v>37</v>
      </c>
      <c r="C34" s="23" t="s">
        <v>238</v>
      </c>
      <c r="D34" s="1" t="s">
        <v>188</v>
      </c>
      <c r="E34" s="23" t="s">
        <v>268</v>
      </c>
      <c r="F34" s="24" t="s">
        <v>1</v>
      </c>
      <c r="G34" s="24" t="s">
        <v>44</v>
      </c>
      <c r="H34" s="24" t="s">
        <v>239</v>
      </c>
      <c r="I34" s="3" t="s">
        <v>240</v>
      </c>
      <c r="J34" s="24" t="s">
        <v>3</v>
      </c>
      <c r="K34" s="62" t="str">
        <f>HYPERLINK("mailto:"&amp;VLOOKUP(L34,'CONCAT Codes'!$A$14:$G$26,5,FALSE)&amp;"?subject="&amp;_xlfn.CONCAT(C34," - APPLICANT for ",A34)&amp;"&amp;cc="&amp;'CONCAT Codes'!$A$32&amp;"&amp;body="&amp;D34&amp;"%0A%0APlease see my resume and bio for the above tour.","Click HERE to apply")</f>
        <v>Click HERE to apply</v>
      </c>
      <c r="L34" s="24" t="s">
        <v>235</v>
      </c>
    </row>
    <row r="35" spans="1:12" ht="54.65" customHeight="1">
      <c r="A35" s="1" t="s">
        <v>399</v>
      </c>
      <c r="B35" s="23" t="s">
        <v>168</v>
      </c>
      <c r="C35" s="23" t="s">
        <v>400</v>
      </c>
      <c r="D35" s="15" t="s">
        <v>401</v>
      </c>
      <c r="E35" s="24" t="s">
        <v>413</v>
      </c>
      <c r="F35" s="23" t="s">
        <v>16</v>
      </c>
      <c r="G35" s="23" t="s">
        <v>215</v>
      </c>
      <c r="H35" s="23" t="s">
        <v>402</v>
      </c>
      <c r="I35" s="3" t="s">
        <v>416</v>
      </c>
      <c r="J35" s="24" t="s">
        <v>3</v>
      </c>
      <c r="K35" s="62" t="str">
        <f>HYPERLINK("mailto:"&amp;VLOOKUP(L35,'CONCAT Codes'!$A$14:$G$26,5,FALSE)&amp;"?subject="&amp;_xlfn.CONCAT(C35," - APPLICANT for ",A35)&amp;"&amp;cc="&amp;'CONCAT Codes'!$A$32&amp;"&amp;body="&amp;D35&amp;"%0A%0APlease see my resume and bio for the above tour.","Click HERE to apply")</f>
        <v>Click HERE to apply</v>
      </c>
      <c r="L35" s="24" t="s">
        <v>70</v>
      </c>
    </row>
    <row r="36" spans="1:12" ht="54.65" customHeight="1">
      <c r="A36" s="1" t="s">
        <v>682</v>
      </c>
      <c r="B36" s="23" t="s">
        <v>55</v>
      </c>
      <c r="C36" s="23" t="s">
        <v>56</v>
      </c>
      <c r="D36" s="15" t="s">
        <v>683</v>
      </c>
      <c r="E36" s="24" t="s">
        <v>696</v>
      </c>
      <c r="F36" s="23" t="s">
        <v>1</v>
      </c>
      <c r="G36" s="23" t="s">
        <v>157</v>
      </c>
      <c r="H36" s="23" t="s">
        <v>684</v>
      </c>
      <c r="I36" s="3" t="s">
        <v>416</v>
      </c>
      <c r="J36" s="24" t="s">
        <v>3</v>
      </c>
      <c r="K36" s="62" t="str">
        <f>HYPERLINK("mailto:"&amp;VLOOKUP(L36,'CONCAT Codes'!$A$14:$G$26,5,FALSE)&amp;"?subject="&amp;_xlfn.CONCAT(C36," - APPLICANT for ",A36)&amp;"&amp;cc="&amp;'CONCAT Codes'!$A$32&amp;"&amp;body="&amp;D36&amp;"%0A%0APlease see my resume and bio for the above tour.","Click HERE to apply")</f>
        <v>Click HERE to apply</v>
      </c>
      <c r="L36" s="24" t="s">
        <v>52</v>
      </c>
    </row>
    <row r="37" spans="1:12" ht="54.65" customHeight="1">
      <c r="A37" s="1" t="s">
        <v>584</v>
      </c>
      <c r="B37" s="23" t="s">
        <v>8</v>
      </c>
      <c r="C37" s="23" t="s">
        <v>216</v>
      </c>
      <c r="D37" s="15" t="s">
        <v>585</v>
      </c>
      <c r="E37" s="24" t="s">
        <v>602</v>
      </c>
      <c r="F37" s="23" t="s">
        <v>26</v>
      </c>
      <c r="G37" s="23" t="s">
        <v>40</v>
      </c>
      <c r="H37" s="23" t="s">
        <v>150</v>
      </c>
      <c r="I37" s="3" t="s">
        <v>151</v>
      </c>
      <c r="J37" s="24" t="s">
        <v>3</v>
      </c>
      <c r="K37" s="62" t="str">
        <f>HYPERLINK("mailto:"&amp;VLOOKUP(L37,'CONCAT Codes'!$A$14:$G$26,5,FALSE)&amp;"?subject="&amp;_xlfn.CONCAT(C37," - APPLICANT for ",A37)&amp;"&amp;cc="&amp;'CONCAT Codes'!$A$32&amp;"&amp;body="&amp;D37&amp;"%0A%0APlease see my resume and bio for the above tour.","Click HERE to apply")</f>
        <v>Click HERE to apply</v>
      </c>
      <c r="L37" s="24" t="s">
        <v>70</v>
      </c>
    </row>
    <row r="38" spans="1:12" ht="54.65" customHeight="1">
      <c r="A38" s="83" t="s">
        <v>639</v>
      </c>
      <c r="B38" s="84" t="s">
        <v>37</v>
      </c>
      <c r="C38" s="84" t="s">
        <v>640</v>
      </c>
      <c r="D38" s="83" t="s">
        <v>296</v>
      </c>
      <c r="E38" s="84" t="s">
        <v>642</v>
      </c>
      <c r="F38" s="84" t="s">
        <v>1</v>
      </c>
      <c r="G38" s="84" t="s">
        <v>637</v>
      </c>
      <c r="H38" s="84" t="s">
        <v>641</v>
      </c>
      <c r="I38" s="75" t="s">
        <v>151</v>
      </c>
      <c r="J38" s="84" t="s">
        <v>3</v>
      </c>
      <c r="K38" s="62" t="str">
        <f>HYPERLINK("mailto:"&amp;VLOOKUP(L38,'CONCAT Codes'!$A$14:$G$26,5,FALSE)&amp;"?subject="&amp;_xlfn.CONCAT(C38," - APPLICANT for ",A38)&amp;"&amp;cc="&amp;'CONCAT Codes'!$A$32&amp;"&amp;body="&amp;D38&amp;"%0A%0APlease see my resume and bio for the above tour.","Click HERE to apply")</f>
        <v>Click HERE to apply</v>
      </c>
      <c r="L38" s="84" t="s">
        <v>235</v>
      </c>
    </row>
    <row r="39" spans="1:12" ht="54.65" customHeight="1">
      <c r="A39" s="1" t="s">
        <v>349</v>
      </c>
      <c r="B39" s="23" t="s">
        <v>350</v>
      </c>
      <c r="C39" s="23" t="s">
        <v>351</v>
      </c>
      <c r="D39" s="15" t="s">
        <v>352</v>
      </c>
      <c r="E39" s="24" t="s">
        <v>361</v>
      </c>
      <c r="F39" s="23" t="s">
        <v>1</v>
      </c>
      <c r="G39" s="23" t="s">
        <v>353</v>
      </c>
      <c r="H39" s="23" t="s">
        <v>155</v>
      </c>
      <c r="I39" s="3" t="s">
        <v>2</v>
      </c>
      <c r="J39" s="24" t="s">
        <v>3</v>
      </c>
      <c r="K39" s="62" t="str">
        <f>HYPERLINK("mailto:"&amp;VLOOKUP(L39,'CONCAT Codes'!$A$14:$G$26,5,FALSE)&amp;"?subject="&amp;_xlfn.CONCAT(C39," - APPLICANT for ",A39)&amp;"&amp;cc="&amp;'CONCAT Codes'!$A$32&amp;"&amp;body="&amp;D39&amp;"%0A%0APlease see my resume and bio for the above tour.","Click HERE to apply")</f>
        <v>Click HERE to apply</v>
      </c>
      <c r="L39" s="24" t="s">
        <v>49</v>
      </c>
    </row>
    <row r="40" spans="1:12" ht="82.5" customHeight="1">
      <c r="A40" s="1" t="s">
        <v>191</v>
      </c>
      <c r="B40" s="23" t="s">
        <v>6</v>
      </c>
      <c r="C40" s="23" t="s">
        <v>190</v>
      </c>
      <c r="D40" s="15" t="s">
        <v>192</v>
      </c>
      <c r="E40" s="24" t="s">
        <v>372</v>
      </c>
      <c r="F40" s="23" t="s">
        <v>26</v>
      </c>
      <c r="G40" s="23" t="s">
        <v>29</v>
      </c>
      <c r="H40" s="23" t="s">
        <v>36</v>
      </c>
      <c r="I40" s="3" t="s">
        <v>2</v>
      </c>
      <c r="J40" s="24" t="s">
        <v>3</v>
      </c>
      <c r="K40" s="62" t="str">
        <f>HYPERLINK("mailto:"&amp;VLOOKUP(L40,'CONCAT Codes'!$A$14:$G$26,5,FALSE)&amp;"?subject="&amp;_xlfn.CONCAT(C40," - APPLICANT for ",A40)&amp;"&amp;cc="&amp;'CONCAT Codes'!$A$32&amp;"&amp;body="&amp;D40&amp;"%0A%0APlease see my resume and bio for the above tour.","Click HERE to apply")</f>
        <v>Click HERE to apply</v>
      </c>
      <c r="L40" s="24" t="s">
        <v>299</v>
      </c>
    </row>
    <row r="41" spans="1:12" ht="54.65" customHeight="1">
      <c r="A41" s="1" t="s">
        <v>217</v>
      </c>
      <c r="B41" s="23" t="s">
        <v>6</v>
      </c>
      <c r="C41" s="23" t="s">
        <v>190</v>
      </c>
      <c r="D41" s="15" t="s">
        <v>218</v>
      </c>
      <c r="E41" s="24" t="s">
        <v>373</v>
      </c>
      <c r="F41" s="23" t="s">
        <v>26</v>
      </c>
      <c r="G41" s="23" t="s">
        <v>29</v>
      </c>
      <c r="H41" s="23" t="s">
        <v>36</v>
      </c>
      <c r="I41" s="3" t="s">
        <v>2</v>
      </c>
      <c r="J41" s="24" t="s">
        <v>3</v>
      </c>
      <c r="K41" s="62" t="str">
        <f>HYPERLINK("mailto:"&amp;VLOOKUP(L41,'CONCAT Codes'!$A$14:$G$26,5,FALSE)&amp;"?subject="&amp;_xlfn.CONCAT(C41," - APPLICANT for ",A41)&amp;"&amp;cc="&amp;'CONCAT Codes'!$A$32&amp;"&amp;body="&amp;D41&amp;"%0A%0APlease see my resume and bio for the above tour.","Click HERE to apply")</f>
        <v>Click HERE to apply</v>
      </c>
      <c r="L41" s="24" t="s">
        <v>299</v>
      </c>
    </row>
    <row r="42" spans="1:12" ht="54.65" customHeight="1">
      <c r="A42" s="1" t="s">
        <v>199</v>
      </c>
      <c r="B42" s="23" t="s">
        <v>6</v>
      </c>
      <c r="C42" s="23" t="s">
        <v>190</v>
      </c>
      <c r="D42" s="15" t="s">
        <v>200</v>
      </c>
      <c r="E42" s="24" t="s">
        <v>374</v>
      </c>
      <c r="F42" s="23" t="s">
        <v>26</v>
      </c>
      <c r="G42" s="23" t="s">
        <v>201</v>
      </c>
      <c r="H42" s="23" t="s">
        <v>36</v>
      </c>
      <c r="I42" s="3" t="s">
        <v>2</v>
      </c>
      <c r="J42" s="24" t="s">
        <v>3</v>
      </c>
      <c r="K42" s="62" t="str">
        <f>HYPERLINK("mailto:"&amp;VLOOKUP(L42,'CONCAT Codes'!$A$14:$G$26,5,FALSE)&amp;"?subject="&amp;_xlfn.CONCAT(C42," - APPLICANT for ",A42)&amp;"&amp;cc="&amp;'CONCAT Codes'!$A$32&amp;"&amp;body="&amp;D42&amp;"%0A%0APlease see my resume and bio for the above tour.","Click HERE to apply")</f>
        <v>Click HERE to apply</v>
      </c>
      <c r="L42" s="24" t="s">
        <v>299</v>
      </c>
    </row>
    <row r="43" spans="1:12" ht="54.65" customHeight="1">
      <c r="A43" s="1" t="s">
        <v>202</v>
      </c>
      <c r="B43" s="23" t="s">
        <v>6</v>
      </c>
      <c r="C43" s="23" t="s">
        <v>190</v>
      </c>
      <c r="D43" s="15" t="s">
        <v>203</v>
      </c>
      <c r="E43" s="24" t="s">
        <v>371</v>
      </c>
      <c r="F43" s="23" t="s">
        <v>26</v>
      </c>
      <c r="G43" s="23" t="s">
        <v>29</v>
      </c>
      <c r="H43" s="23" t="s">
        <v>36</v>
      </c>
      <c r="I43" s="3" t="s">
        <v>2</v>
      </c>
      <c r="J43" s="24" t="s">
        <v>3</v>
      </c>
      <c r="K43" s="62" t="str">
        <f>HYPERLINK("mailto:"&amp;VLOOKUP(L43,'CONCAT Codes'!$A$14:$G$26,5,FALSE)&amp;"?subject="&amp;_xlfn.CONCAT(C43," - APPLICANT for ",A43)&amp;"&amp;cc="&amp;'CONCAT Codes'!$A$32&amp;"&amp;body="&amp;D43&amp;"%0A%0APlease see my resume and bio for the above tour.","Click HERE to apply")</f>
        <v>Click HERE to apply</v>
      </c>
      <c r="L43" s="24" t="s">
        <v>299</v>
      </c>
    </row>
    <row r="44" spans="1:12" ht="54.65" customHeight="1">
      <c r="A44" s="71" t="s">
        <v>204</v>
      </c>
      <c r="B44" s="24" t="s">
        <v>6</v>
      </c>
      <c r="C44" s="24" t="s">
        <v>190</v>
      </c>
      <c r="D44" s="71" t="s">
        <v>198</v>
      </c>
      <c r="E44" s="24" t="s">
        <v>375</v>
      </c>
      <c r="F44" s="24" t="s">
        <v>26</v>
      </c>
      <c r="G44" s="24" t="s">
        <v>201</v>
      </c>
      <c r="H44" s="24" t="s">
        <v>36</v>
      </c>
      <c r="I44" s="3" t="s">
        <v>2</v>
      </c>
      <c r="J44" s="24" t="s">
        <v>3</v>
      </c>
      <c r="K44" s="62" t="str">
        <f>HYPERLINK("mailto:"&amp;VLOOKUP(L44,'CONCAT Codes'!$A$14:$G$26,5,FALSE)&amp;"?subject="&amp;_xlfn.CONCAT(C44," - APPLICANT for ",A44)&amp;"&amp;cc="&amp;'CONCAT Codes'!$A$32&amp;"&amp;body="&amp;D44&amp;"%0A%0APlease see my resume and bio for the above tour.","Click HERE to apply")</f>
        <v>Click HERE to apply</v>
      </c>
      <c r="L44" s="24" t="s">
        <v>299</v>
      </c>
    </row>
    <row r="45" spans="1:12" ht="54.65" customHeight="1">
      <c r="A45" s="1" t="s">
        <v>344</v>
      </c>
      <c r="B45" s="23" t="s">
        <v>6</v>
      </c>
      <c r="C45" s="23" t="s">
        <v>190</v>
      </c>
      <c r="D45" s="1" t="s">
        <v>156</v>
      </c>
      <c r="E45" s="23" t="s">
        <v>379</v>
      </c>
      <c r="F45" s="23" t="s">
        <v>1</v>
      </c>
      <c r="G45" s="23" t="s">
        <v>215</v>
      </c>
      <c r="H45" s="23" t="s">
        <v>36</v>
      </c>
      <c r="I45" s="3" t="s">
        <v>2</v>
      </c>
      <c r="J45" s="24" t="s">
        <v>3</v>
      </c>
      <c r="K45" s="62" t="str">
        <f>HYPERLINK("mailto:"&amp;VLOOKUP(L45,'CONCAT Codes'!$A$14:$G$26,5,FALSE)&amp;"?subject="&amp;_xlfn.CONCAT(C45," - APPLICANT for ",A45)&amp;"&amp;cc="&amp;'CONCAT Codes'!$A$32&amp;"&amp;body="&amp;D45&amp;"%0A%0APlease see my resume and bio for the above tour.","Click HERE to apply")</f>
        <v>Click HERE to apply</v>
      </c>
      <c r="L45" s="23" t="s">
        <v>299</v>
      </c>
    </row>
    <row r="46" spans="1:12" ht="54.65" customHeight="1">
      <c r="A46" s="1" t="s">
        <v>515</v>
      </c>
      <c r="B46" s="23" t="s">
        <v>350</v>
      </c>
      <c r="C46" s="23" t="s">
        <v>351</v>
      </c>
      <c r="D46" s="15" t="s">
        <v>456</v>
      </c>
      <c r="E46" s="24" t="s">
        <v>523</v>
      </c>
      <c r="F46" s="23" t="s">
        <v>1</v>
      </c>
      <c r="G46" s="23" t="s">
        <v>516</v>
      </c>
      <c r="H46" s="23" t="s">
        <v>517</v>
      </c>
      <c r="I46" s="3" t="s">
        <v>2</v>
      </c>
      <c r="J46" s="24" t="s">
        <v>3</v>
      </c>
      <c r="K46" s="62" t="str">
        <f>HYPERLINK("mailto:"&amp;VLOOKUP(L46,'CONCAT Codes'!$A$14:$G$26,5,FALSE)&amp;"?subject="&amp;_xlfn.CONCAT(C46," - APPLICANT for ",A46)&amp;"&amp;cc="&amp;'CONCAT Codes'!$A$32&amp;"&amp;body="&amp;D46&amp;"%0A%0APlease see my resume and bio for the above tour.","Click HERE to apply")</f>
        <v>Click HERE to apply</v>
      </c>
      <c r="L46" s="24" t="s">
        <v>49</v>
      </c>
    </row>
    <row r="47" spans="1:12" ht="54.65" customHeight="1">
      <c r="A47" s="1" t="s">
        <v>539</v>
      </c>
      <c r="B47" s="23" t="s">
        <v>170</v>
      </c>
      <c r="C47" s="23" t="s">
        <v>540</v>
      </c>
      <c r="D47" s="15" t="s">
        <v>541</v>
      </c>
      <c r="E47" s="24" t="s">
        <v>588</v>
      </c>
      <c r="F47" s="23" t="s">
        <v>26</v>
      </c>
      <c r="G47" s="23" t="s">
        <v>29</v>
      </c>
      <c r="H47" s="23" t="s">
        <v>155</v>
      </c>
      <c r="I47" s="3" t="s">
        <v>2</v>
      </c>
      <c r="J47" s="24" t="s">
        <v>3</v>
      </c>
      <c r="K47" s="62" t="str">
        <f>HYPERLINK("mailto:"&amp;VLOOKUP(L47,'CONCAT Codes'!$A$14:$G$26,5,FALSE)&amp;"?subject="&amp;_xlfn.CONCAT(C47," - APPLICANT for ",A47)&amp;"&amp;cc="&amp;'CONCAT Codes'!$A$32&amp;"&amp;body="&amp;D47&amp;"%0A%0APlease see my resume and bio for the above tour.","Click HERE to apply")</f>
        <v>Click HERE to apply</v>
      </c>
      <c r="L47" s="24" t="s">
        <v>299</v>
      </c>
    </row>
    <row r="48" spans="1:12" ht="54.65" customHeight="1">
      <c r="A48" s="1" t="s">
        <v>571</v>
      </c>
      <c r="B48" s="23" t="s">
        <v>170</v>
      </c>
      <c r="C48" s="23" t="s">
        <v>572</v>
      </c>
      <c r="D48" s="15" t="s">
        <v>573</v>
      </c>
      <c r="E48" s="24" t="s">
        <v>598</v>
      </c>
      <c r="F48" s="23" t="s">
        <v>26</v>
      </c>
      <c r="G48" s="23" t="s">
        <v>574</v>
      </c>
      <c r="H48" s="23" t="s">
        <v>155</v>
      </c>
      <c r="I48" s="3" t="s">
        <v>2</v>
      </c>
      <c r="J48" s="24" t="s">
        <v>3</v>
      </c>
      <c r="K48" s="62" t="str">
        <f>HYPERLINK("mailto:"&amp;VLOOKUP(L48,'CONCAT Codes'!$A$14:$G$26,5,FALSE)&amp;"?subject="&amp;_xlfn.CONCAT(C48," - APPLICANT for ",A48)&amp;"&amp;cc="&amp;'CONCAT Codes'!$A$32&amp;"&amp;body="&amp;D48&amp;"%0A%0APlease see my resume and bio for the above tour.","Click HERE to apply")</f>
        <v>Click HERE to apply</v>
      </c>
      <c r="L48" s="24" t="s">
        <v>299</v>
      </c>
    </row>
    <row r="49" spans="1:13" ht="54.65" customHeight="1">
      <c r="A49" s="1" t="s">
        <v>575</v>
      </c>
      <c r="B49" s="23" t="s">
        <v>170</v>
      </c>
      <c r="C49" s="23" t="s">
        <v>576</v>
      </c>
      <c r="D49" s="15" t="s">
        <v>577</v>
      </c>
      <c r="E49" s="24" t="s">
        <v>599</v>
      </c>
      <c r="F49" s="23" t="s">
        <v>26</v>
      </c>
      <c r="G49" s="23" t="s">
        <v>578</v>
      </c>
      <c r="H49" s="23" t="s">
        <v>155</v>
      </c>
      <c r="I49" s="3" t="s">
        <v>2</v>
      </c>
      <c r="J49" s="24" t="s">
        <v>3</v>
      </c>
      <c r="K49" s="62" t="str">
        <f>HYPERLINK("mailto:"&amp;VLOOKUP(L49,'CONCAT Codes'!$A$14:$G$26,5,FALSE)&amp;"?subject="&amp;_xlfn.CONCAT(C49," - APPLICANT for ",A49)&amp;"&amp;cc="&amp;'CONCAT Codes'!$A$32&amp;"&amp;body="&amp;D49&amp;"%0A%0APlease see my resume and bio for the above tour.","Click HERE to apply")</f>
        <v>Click HERE to apply</v>
      </c>
      <c r="L49" s="24" t="s">
        <v>299</v>
      </c>
    </row>
    <row r="50" spans="1:13" ht="54.65" customHeight="1">
      <c r="A50" s="1" t="s">
        <v>610</v>
      </c>
      <c r="B50" s="23" t="s">
        <v>170</v>
      </c>
      <c r="C50" s="23" t="s">
        <v>611</v>
      </c>
      <c r="D50" s="15" t="s">
        <v>612</v>
      </c>
      <c r="E50" s="24" t="s">
        <v>620</v>
      </c>
      <c r="F50" s="23" t="s">
        <v>16</v>
      </c>
      <c r="G50" s="23" t="s">
        <v>613</v>
      </c>
      <c r="H50" s="23" t="s">
        <v>155</v>
      </c>
      <c r="I50" s="3" t="s">
        <v>2</v>
      </c>
      <c r="J50" s="24" t="s">
        <v>3</v>
      </c>
      <c r="K50" s="62" t="str">
        <f>HYPERLINK("mailto:"&amp;VLOOKUP(L50,'CONCAT Codes'!$A$14:$G$26,5,FALSE)&amp;"?subject="&amp;_xlfn.CONCAT(C50," - APPLICANT for ",A50)&amp;"&amp;cc="&amp;'CONCAT Codes'!$A$32&amp;"&amp;body="&amp;D50&amp;"%0A%0APlease see my resume and bio for the above tour.","Click HERE to apply")</f>
        <v>Click HERE to apply</v>
      </c>
      <c r="L50" s="24" t="s">
        <v>171</v>
      </c>
    </row>
    <row r="51" spans="1:13" ht="54.65" customHeight="1">
      <c r="A51" s="1" t="s">
        <v>645</v>
      </c>
      <c r="B51" s="23" t="s">
        <v>170</v>
      </c>
      <c r="C51" s="23" t="s">
        <v>646</v>
      </c>
      <c r="D51" s="15" t="s">
        <v>647</v>
      </c>
      <c r="E51" s="24" t="s">
        <v>664</v>
      </c>
      <c r="F51" s="23" t="s">
        <v>26</v>
      </c>
      <c r="G51" s="23" t="s">
        <v>648</v>
      </c>
      <c r="H51" s="23" t="s">
        <v>155</v>
      </c>
      <c r="I51" s="3" t="s">
        <v>2</v>
      </c>
      <c r="J51" s="24" t="s">
        <v>3</v>
      </c>
      <c r="K51" s="62" t="str">
        <f>HYPERLINK("mailto:"&amp;VLOOKUP(L51,'CONCAT Codes'!$A$14:$G$26,5,FALSE)&amp;"?subject="&amp;_xlfn.CONCAT(C51," - APPLICANT for ",A51)&amp;"&amp;cc="&amp;'CONCAT Codes'!$A$32&amp;"&amp;body="&amp;D51&amp;"%0A%0APlease see my resume and bio for the above tour.","Click HERE to apply")</f>
        <v>Click HERE to apply</v>
      </c>
      <c r="L51" s="24" t="s">
        <v>299</v>
      </c>
    </row>
    <row r="52" spans="1:13" ht="79.5" customHeight="1">
      <c r="A52" s="1" t="s">
        <v>659</v>
      </c>
      <c r="B52" s="23" t="s">
        <v>170</v>
      </c>
      <c r="C52" s="23" t="s">
        <v>660</v>
      </c>
      <c r="D52" s="15" t="s">
        <v>661</v>
      </c>
      <c r="E52" s="24" t="s">
        <v>665</v>
      </c>
      <c r="F52" s="23" t="s">
        <v>26</v>
      </c>
      <c r="G52" s="23" t="s">
        <v>33</v>
      </c>
      <c r="H52" s="23" t="s">
        <v>155</v>
      </c>
      <c r="I52" s="3" t="s">
        <v>2</v>
      </c>
      <c r="J52" s="24" t="s">
        <v>3</v>
      </c>
      <c r="K52" s="62" t="str">
        <f>HYPERLINK("mailto:"&amp;VLOOKUP(L52,'CONCAT Codes'!$A$14:$G$26,5,FALSE)&amp;"?subject="&amp;_xlfn.CONCAT(C52," - APPLICANT for ",A52)&amp;"&amp;cc="&amp;'CONCAT Codes'!$A$32&amp;"&amp;body="&amp;D52&amp;"%0A%0APlease see my resume and bio for the above tour.","Click HERE to apply")</f>
        <v>Click HERE to apply</v>
      </c>
      <c r="L52" s="24" t="s">
        <v>299</v>
      </c>
    </row>
    <row r="53" spans="1:13" ht="54.65" customHeight="1">
      <c r="A53" s="65" t="s">
        <v>614</v>
      </c>
      <c r="B53" s="66" t="s">
        <v>170</v>
      </c>
      <c r="C53" s="66" t="s">
        <v>576</v>
      </c>
      <c r="D53" s="67" t="s">
        <v>615</v>
      </c>
      <c r="E53" s="68" t="s">
        <v>618</v>
      </c>
      <c r="F53" s="66" t="s">
        <v>26</v>
      </c>
      <c r="G53" s="66" t="s">
        <v>616</v>
      </c>
      <c r="H53" s="66" t="s">
        <v>160</v>
      </c>
      <c r="I53" s="69" t="s">
        <v>619</v>
      </c>
      <c r="J53" s="68" t="s">
        <v>3</v>
      </c>
      <c r="K53" s="62" t="str">
        <f>HYPERLINK("mailto:"&amp;VLOOKUP(L53,'CONCAT Codes'!$A$14:$G$26,5,FALSE)&amp;"?subject="&amp;_xlfn.CONCAT(C53," - APPLICANT for ",A53)&amp;"&amp;cc="&amp;'CONCAT Codes'!$A$32&amp;"&amp;body="&amp;D53&amp;"%0A%0APlease see my resume and bio for the above tour.","Click HERE to apply")</f>
        <v>Click HERE to apply</v>
      </c>
      <c r="L53" s="24" t="s">
        <v>299</v>
      </c>
      <c r="M53" s="74"/>
    </row>
    <row r="54" spans="1:13" ht="54.65" customHeight="1">
      <c r="A54" s="1" t="s">
        <v>289</v>
      </c>
      <c r="B54" s="23" t="s">
        <v>37</v>
      </c>
      <c r="C54" s="23" t="s">
        <v>290</v>
      </c>
      <c r="D54" s="15" t="s">
        <v>291</v>
      </c>
      <c r="E54" s="24" t="s">
        <v>297</v>
      </c>
      <c r="F54" s="23" t="s">
        <v>1</v>
      </c>
      <c r="G54" s="23" t="s">
        <v>292</v>
      </c>
      <c r="H54" s="23" t="s">
        <v>293</v>
      </c>
      <c r="I54" s="3" t="s">
        <v>294</v>
      </c>
      <c r="J54" s="24" t="s">
        <v>3</v>
      </c>
      <c r="K54" s="62" t="str">
        <f>HYPERLINK("mailto:"&amp;VLOOKUP(L54,'CONCAT Codes'!$A$14:$G$26,5,FALSE)&amp;"?subject="&amp;_xlfn.CONCAT(C54," - APPLICANT for ",A54)&amp;"&amp;cc="&amp;'CONCAT Codes'!$A$32&amp;"&amp;body="&amp;D54&amp;"%0A%0APlease see my resume and bio for the above tour.","Click HERE to apply")</f>
        <v>Click HERE to apply</v>
      </c>
      <c r="L54" s="24" t="s">
        <v>235</v>
      </c>
      <c r="M54" s="74"/>
    </row>
    <row r="55" spans="1:13" ht="54.65" customHeight="1">
      <c r="A55" s="1" t="s">
        <v>428</v>
      </c>
      <c r="B55" s="23" t="s">
        <v>37</v>
      </c>
      <c r="C55" s="23" t="s">
        <v>290</v>
      </c>
      <c r="D55" s="15" t="s">
        <v>429</v>
      </c>
      <c r="E55" s="24" t="s">
        <v>449</v>
      </c>
      <c r="F55" s="23" t="s">
        <v>1</v>
      </c>
      <c r="G55" s="23" t="s">
        <v>430</v>
      </c>
      <c r="H55" s="23" t="s">
        <v>160</v>
      </c>
      <c r="I55" s="3" t="s">
        <v>294</v>
      </c>
      <c r="J55" s="24" t="s">
        <v>3</v>
      </c>
      <c r="K55" s="62" t="str">
        <f>HYPERLINK("mailto:"&amp;VLOOKUP(L55,'CONCAT Codes'!$A$14:$G$26,5,FALSE)&amp;"?subject="&amp;_xlfn.CONCAT(C55," - APPLICANT for ",A55)&amp;"&amp;cc="&amp;'CONCAT Codes'!$A$32&amp;"&amp;body="&amp;D55&amp;"%0A%0APlease see my resume and bio for the above tour.","Click HERE to apply")</f>
        <v>Click HERE to apply</v>
      </c>
      <c r="L55" s="24" t="s">
        <v>235</v>
      </c>
      <c r="M55" s="74"/>
    </row>
    <row r="56" spans="1:13" ht="54.65" customHeight="1">
      <c r="A56" s="1" t="s">
        <v>431</v>
      </c>
      <c r="B56" s="23" t="s">
        <v>37</v>
      </c>
      <c r="C56" s="23" t="s">
        <v>290</v>
      </c>
      <c r="D56" s="15" t="s">
        <v>432</v>
      </c>
      <c r="E56" s="24" t="s">
        <v>443</v>
      </c>
      <c r="F56" s="23" t="s">
        <v>1</v>
      </c>
      <c r="G56" s="23" t="s">
        <v>33</v>
      </c>
      <c r="H56" s="23" t="s">
        <v>293</v>
      </c>
      <c r="I56" s="3" t="s">
        <v>294</v>
      </c>
      <c r="J56" s="24" t="s">
        <v>3</v>
      </c>
      <c r="K56" s="62" t="str">
        <f>HYPERLINK("mailto:"&amp;VLOOKUP(L56,'CONCAT Codes'!$A$14:$G$26,5,FALSE)&amp;"?subject="&amp;_xlfn.CONCAT(C56," - APPLICANT for ",A56)&amp;"&amp;cc="&amp;'CONCAT Codes'!$A$32&amp;"&amp;body="&amp;D56&amp;"%0A%0APlease see my resume and bio for the above tour.","Click HERE to apply")</f>
        <v>Click HERE to apply</v>
      </c>
      <c r="L56" s="24" t="s">
        <v>235</v>
      </c>
      <c r="M56" s="74"/>
    </row>
    <row r="57" spans="1:13" ht="54.65" customHeight="1">
      <c r="A57" s="1" t="s">
        <v>433</v>
      </c>
      <c r="B57" s="23" t="s">
        <v>37</v>
      </c>
      <c r="C57" s="23" t="s">
        <v>290</v>
      </c>
      <c r="D57" s="15" t="s">
        <v>448</v>
      </c>
      <c r="E57" s="24" t="s">
        <v>444</v>
      </c>
      <c r="F57" s="23" t="s">
        <v>1</v>
      </c>
      <c r="G57" s="23" t="s">
        <v>28</v>
      </c>
      <c r="H57" s="23" t="s">
        <v>293</v>
      </c>
      <c r="I57" s="3" t="s">
        <v>294</v>
      </c>
      <c r="J57" s="24" t="s">
        <v>3</v>
      </c>
      <c r="K57" s="62" t="str">
        <f>HYPERLINK("mailto:"&amp;VLOOKUP(L57,'CONCAT Codes'!$A$14:$G$26,5,FALSE)&amp;"?subject="&amp;_xlfn.CONCAT(C57," - APPLICANT for ",A57)&amp;"&amp;cc="&amp;'CONCAT Codes'!$A$32&amp;"&amp;body="&amp;D57&amp;"%0A%0APlease see my resume and bio for the above tour.","Click HERE to apply")</f>
        <v>Click HERE to apply</v>
      </c>
      <c r="L57" s="24" t="s">
        <v>235</v>
      </c>
      <c r="M57" s="74"/>
    </row>
    <row r="58" spans="1:13" ht="54.65" customHeight="1">
      <c r="A58" s="1" t="s">
        <v>434</v>
      </c>
      <c r="B58" s="23" t="s">
        <v>37</v>
      </c>
      <c r="C58" s="23" t="s">
        <v>290</v>
      </c>
      <c r="D58" s="15" t="s">
        <v>435</v>
      </c>
      <c r="E58" s="24" t="s">
        <v>445</v>
      </c>
      <c r="F58" s="23" t="s">
        <v>1</v>
      </c>
      <c r="G58" s="23" t="s">
        <v>33</v>
      </c>
      <c r="H58" s="23" t="s">
        <v>293</v>
      </c>
      <c r="I58" s="3" t="s">
        <v>294</v>
      </c>
      <c r="J58" s="24" t="s">
        <v>3</v>
      </c>
      <c r="K58" s="62" t="str">
        <f>HYPERLINK("mailto:"&amp;VLOOKUP(L58,'CONCAT Codes'!$A$14:$G$26,5,FALSE)&amp;"?subject="&amp;_xlfn.CONCAT(C58," - APPLICANT for ",A58)&amp;"&amp;cc="&amp;'CONCAT Codes'!$A$32&amp;"&amp;body="&amp;D58&amp;"%0A%0APlease see my resume and bio for the above tour.","Click HERE to apply")</f>
        <v>Click HERE to apply</v>
      </c>
      <c r="L58" s="24" t="s">
        <v>235</v>
      </c>
      <c r="M58" s="74"/>
    </row>
    <row r="59" spans="1:13" ht="54.65" customHeight="1">
      <c r="A59" s="1" t="s">
        <v>436</v>
      </c>
      <c r="B59" s="23" t="s">
        <v>37</v>
      </c>
      <c r="C59" s="23" t="s">
        <v>290</v>
      </c>
      <c r="D59" s="15" t="s">
        <v>437</v>
      </c>
      <c r="E59" s="24" t="s">
        <v>446</v>
      </c>
      <c r="F59" s="23" t="s">
        <v>1</v>
      </c>
      <c r="G59" s="23" t="s">
        <v>33</v>
      </c>
      <c r="H59" s="23" t="s">
        <v>293</v>
      </c>
      <c r="I59" s="3" t="s">
        <v>294</v>
      </c>
      <c r="J59" s="24" t="s">
        <v>3</v>
      </c>
      <c r="K59" s="62" t="str">
        <f>HYPERLINK("mailto:"&amp;VLOOKUP(L59,'CONCAT Codes'!$A$14:$G$26,5,FALSE)&amp;"?subject="&amp;_xlfn.CONCAT(C59," - APPLICANT for ",A59)&amp;"&amp;cc="&amp;'CONCAT Codes'!$A$32&amp;"&amp;body="&amp;D59&amp;"%0A%0APlease see my resume and bio for the above tour.","Click HERE to apply")</f>
        <v>Click HERE to apply</v>
      </c>
      <c r="L59" s="24" t="s">
        <v>235</v>
      </c>
    </row>
    <row r="60" spans="1:13" ht="54.65" customHeight="1">
      <c r="A60" s="1" t="s">
        <v>438</v>
      </c>
      <c r="B60" s="23" t="s">
        <v>37</v>
      </c>
      <c r="C60" s="23" t="s">
        <v>290</v>
      </c>
      <c r="D60" s="15" t="s">
        <v>363</v>
      </c>
      <c r="E60" s="24" t="s">
        <v>447</v>
      </c>
      <c r="F60" s="23" t="s">
        <v>1</v>
      </c>
      <c r="G60" s="23" t="s">
        <v>33</v>
      </c>
      <c r="H60" s="23" t="s">
        <v>293</v>
      </c>
      <c r="I60" s="3" t="s">
        <v>294</v>
      </c>
      <c r="J60" s="24" t="s">
        <v>3</v>
      </c>
      <c r="K60" s="62" t="str">
        <f>HYPERLINK("mailto:"&amp;VLOOKUP(L60,'CONCAT Codes'!$A$14:$G$26,5,FALSE)&amp;"?subject="&amp;_xlfn.CONCAT(C60," - APPLICANT for ",A60)&amp;"&amp;cc="&amp;'CONCAT Codes'!$A$32&amp;"&amp;body="&amp;D60&amp;"%0A%0APlease see my resume and bio for the above tour.","Click HERE to apply")</f>
        <v>Click HERE to apply</v>
      </c>
      <c r="L60" s="24" t="s">
        <v>235</v>
      </c>
    </row>
    <row r="61" spans="1:13" ht="54.65" customHeight="1">
      <c r="A61" s="1" t="s">
        <v>604</v>
      </c>
      <c r="B61" s="23" t="s">
        <v>605</v>
      </c>
      <c r="C61" s="23" t="s">
        <v>606</v>
      </c>
      <c r="D61" s="15" t="s">
        <v>607</v>
      </c>
      <c r="E61" s="24" t="s">
        <v>617</v>
      </c>
      <c r="F61" s="23" t="s">
        <v>16</v>
      </c>
      <c r="G61" s="23" t="s">
        <v>608</v>
      </c>
      <c r="H61" s="23" t="s">
        <v>609</v>
      </c>
      <c r="I61" s="3" t="s">
        <v>183</v>
      </c>
      <c r="J61" s="24" t="s">
        <v>3</v>
      </c>
      <c r="K61" s="62" t="str">
        <f>HYPERLINK("mailto:"&amp;VLOOKUP(L61,'CONCAT Codes'!$A$14:$G$26,5,FALSE)&amp;"?subject="&amp;_xlfn.CONCAT(C61," - APPLICANT for ",A61)&amp;"&amp;cc="&amp;'CONCAT Codes'!$A$32&amp;"&amp;body="&amp;D61&amp;"%0A%0APlease see my resume and bio for the above tour.","Click HERE to apply")</f>
        <v>Click HERE to apply</v>
      </c>
      <c r="L61" s="24" t="s">
        <v>70</v>
      </c>
    </row>
    <row r="62" spans="1:13" ht="54.65" customHeight="1">
      <c r="A62" s="1" t="s">
        <v>579</v>
      </c>
      <c r="B62" s="23" t="s">
        <v>6</v>
      </c>
      <c r="C62" s="23" t="s">
        <v>580</v>
      </c>
      <c r="D62" s="15" t="s">
        <v>581</v>
      </c>
      <c r="E62" s="24" t="s">
        <v>600</v>
      </c>
      <c r="F62" s="23" t="s">
        <v>1</v>
      </c>
      <c r="G62" s="23" t="s">
        <v>39</v>
      </c>
      <c r="H62" s="23" t="s">
        <v>582</v>
      </c>
      <c r="I62" s="3" t="s">
        <v>14</v>
      </c>
      <c r="J62" s="24" t="s">
        <v>3</v>
      </c>
      <c r="K62" s="62" t="str">
        <f>HYPERLINK("mailto:"&amp;VLOOKUP(L62,'CONCAT Codes'!$A$14:$G$26,5,FALSE)&amp;"?subject="&amp;_xlfn.CONCAT(C62," - APPLICANT for ",A62)&amp;"&amp;cc="&amp;'CONCAT Codes'!$A$32&amp;"&amp;body="&amp;D62&amp;"%0A%0APlease see my resume and bio for the above tour.","Click HERE to apply")</f>
        <v>Click HERE to apply</v>
      </c>
      <c r="L62" s="24" t="s">
        <v>54</v>
      </c>
    </row>
    <row r="63" spans="1:13" ht="54.65" customHeight="1">
      <c r="A63" s="1" t="s">
        <v>655</v>
      </c>
      <c r="B63" s="23" t="s">
        <v>10</v>
      </c>
      <c r="C63" s="23" t="s">
        <v>656</v>
      </c>
      <c r="D63" s="15" t="s">
        <v>657</v>
      </c>
      <c r="E63" s="24" t="s">
        <v>663</v>
      </c>
      <c r="F63" s="23" t="s">
        <v>26</v>
      </c>
      <c r="G63" s="23" t="s">
        <v>28</v>
      </c>
      <c r="H63" s="23" t="s">
        <v>658</v>
      </c>
      <c r="I63" s="3" t="s">
        <v>14</v>
      </c>
      <c r="J63" s="24" t="s">
        <v>3</v>
      </c>
      <c r="K63" s="62" t="str">
        <f>HYPERLINK("mailto:"&amp;VLOOKUP(L63,'CONCAT Codes'!$A$14:$G$26,5,FALSE)&amp;"?subject="&amp;_xlfn.CONCAT(C63," - APPLICANT for ",A63)&amp;"&amp;cc="&amp;'CONCAT Codes'!$A$32&amp;"&amp;body="&amp;D63&amp;"%0A%0APlease see my resume and bio for the above tour.","Click HERE to apply")</f>
        <v>Click HERE to apply</v>
      </c>
      <c r="L63" s="24" t="s">
        <v>51</v>
      </c>
    </row>
    <row r="64" spans="1:13" ht="54.65" customHeight="1">
      <c r="A64" s="1" t="s">
        <v>496</v>
      </c>
      <c r="B64" s="23" t="s">
        <v>41</v>
      </c>
      <c r="C64" s="23" t="s">
        <v>497</v>
      </c>
      <c r="D64" s="15" t="s">
        <v>498</v>
      </c>
      <c r="E64" s="24" t="s">
        <v>500</v>
      </c>
      <c r="F64" s="23" t="s">
        <v>1</v>
      </c>
      <c r="G64" s="23" t="s">
        <v>499</v>
      </c>
      <c r="H64" s="23" t="s">
        <v>160</v>
      </c>
      <c r="I64" s="3" t="s">
        <v>501</v>
      </c>
      <c r="J64" s="24" t="s">
        <v>3</v>
      </c>
      <c r="K64" s="62" t="str">
        <f>HYPERLINK("mailto:"&amp;VLOOKUP(L64,'CONCAT Codes'!$A$14:$G$26,5,FALSE)&amp;"?subject="&amp;_xlfn.CONCAT(C64," - APPLICANT for ",A64)&amp;"&amp;cc="&amp;'CONCAT Codes'!$A$32&amp;"&amp;body="&amp;D64&amp;"%0A%0APlease see my resume and bio for the above tour.","Click HERE to apply")</f>
        <v>Click HERE to apply</v>
      </c>
      <c r="L64" s="24" t="s">
        <v>54</v>
      </c>
    </row>
    <row r="65" spans="1:12" ht="54.65" customHeight="1">
      <c r="A65" s="1" t="s">
        <v>626</v>
      </c>
      <c r="B65" s="23" t="s">
        <v>41</v>
      </c>
      <c r="C65" s="23" t="s">
        <v>627</v>
      </c>
      <c r="D65" s="15" t="s">
        <v>628</v>
      </c>
      <c r="E65" s="24" t="s">
        <v>638</v>
      </c>
      <c r="F65" s="23" t="s">
        <v>26</v>
      </c>
      <c r="G65" s="23" t="s">
        <v>39</v>
      </c>
      <c r="H65" s="23" t="s">
        <v>160</v>
      </c>
      <c r="I65" s="3" t="s">
        <v>501</v>
      </c>
      <c r="J65" s="24" t="s">
        <v>3</v>
      </c>
      <c r="K65" s="62" t="str">
        <f>HYPERLINK("mailto:"&amp;VLOOKUP(L65,'CONCAT Codes'!$A$14:$G$26,5,FALSE)&amp;"?subject="&amp;_xlfn.CONCAT(C65," - APPLICANT for ",A65)&amp;"&amp;cc="&amp;'CONCAT Codes'!$A$32&amp;"&amp;body="&amp;D65&amp;"%0A%0APlease see my resume and bio for the above tour.","Click HERE to apply")</f>
        <v>Click HERE to apply</v>
      </c>
      <c r="L65" s="24" t="s">
        <v>54</v>
      </c>
    </row>
    <row r="66" spans="1:12" ht="54.65" customHeight="1">
      <c r="A66" s="1" t="s">
        <v>345</v>
      </c>
      <c r="B66" s="23" t="s">
        <v>37</v>
      </c>
      <c r="C66" s="23" t="s">
        <v>178</v>
      </c>
      <c r="D66" s="15" t="s">
        <v>188</v>
      </c>
      <c r="E66" s="24" t="s">
        <v>358</v>
      </c>
      <c r="F66" s="23" t="s">
        <v>1</v>
      </c>
      <c r="G66" s="23" t="s">
        <v>189</v>
      </c>
      <c r="H66" s="23" t="s">
        <v>179</v>
      </c>
      <c r="I66" s="3" t="s">
        <v>180</v>
      </c>
      <c r="J66" s="24" t="s">
        <v>3</v>
      </c>
      <c r="K66" s="62" t="str">
        <f>HYPERLINK("mailto:"&amp;VLOOKUP(L66,'CONCAT Codes'!$A$14:$G$26,5,FALSE)&amp;"?subject="&amp;_xlfn.CONCAT(C66," - APPLICANT for ",A66)&amp;"&amp;cc="&amp;'CONCAT Codes'!$A$32&amp;"&amp;body="&amp;D66&amp;"%0A%0APlease see my resume and bio for the above tour.","Click HERE to apply")</f>
        <v>Click HERE to apply</v>
      </c>
      <c r="L66" s="24" t="s">
        <v>235</v>
      </c>
    </row>
    <row r="67" spans="1:12" ht="54.65" customHeight="1">
      <c r="A67" s="1" t="s">
        <v>346</v>
      </c>
      <c r="B67" s="23" t="s">
        <v>37</v>
      </c>
      <c r="C67" s="23" t="s">
        <v>178</v>
      </c>
      <c r="D67" s="15" t="s">
        <v>357</v>
      </c>
      <c r="E67" s="24" t="s">
        <v>356</v>
      </c>
      <c r="F67" s="23" t="s">
        <v>1</v>
      </c>
      <c r="G67" s="23" t="s">
        <v>39</v>
      </c>
      <c r="H67" s="23" t="s">
        <v>179</v>
      </c>
      <c r="I67" s="3" t="s">
        <v>180</v>
      </c>
      <c r="J67" s="24" t="s">
        <v>3</v>
      </c>
      <c r="K67" s="62" t="str">
        <f>HYPERLINK("mailto:"&amp;VLOOKUP(L67,'CONCAT Codes'!$A$14:$G$26,5,FALSE)&amp;"?subject="&amp;_xlfn.CONCAT(C67," - APPLICANT for ",A67)&amp;"&amp;cc="&amp;'CONCAT Codes'!$A$32&amp;"&amp;body="&amp;D67&amp;"%0A%0APlease see my resume and bio for the above tour.","Click HERE to apply")</f>
        <v>Click HERE to apply</v>
      </c>
      <c r="L67" s="24" t="s">
        <v>235</v>
      </c>
    </row>
    <row r="68" spans="1:12" ht="54.65" customHeight="1">
      <c r="A68" s="1" t="s">
        <v>347</v>
      </c>
      <c r="B68" s="23" t="s">
        <v>37</v>
      </c>
      <c r="C68" s="23" t="s">
        <v>178</v>
      </c>
      <c r="D68" s="15" t="s">
        <v>188</v>
      </c>
      <c r="E68" s="24" t="s">
        <v>359</v>
      </c>
      <c r="F68" s="23" t="s">
        <v>1</v>
      </c>
      <c r="G68" s="23" t="s">
        <v>348</v>
      </c>
      <c r="H68" s="23" t="s">
        <v>179</v>
      </c>
      <c r="I68" s="3" t="s">
        <v>180</v>
      </c>
      <c r="J68" s="24" t="s">
        <v>3</v>
      </c>
      <c r="K68" s="62" t="str">
        <f>HYPERLINK("mailto:"&amp;VLOOKUP(L68,'CONCAT Codes'!$A$14:$G$26,5,FALSE)&amp;"?subject="&amp;_xlfn.CONCAT(C68," - APPLICANT for ",A68)&amp;"&amp;cc="&amp;'CONCAT Codes'!$A$32&amp;"&amp;body="&amp;D68&amp;"%0A%0APlease see my resume and bio for the above tour.","Click HERE to apply")</f>
        <v>Click HERE to apply</v>
      </c>
      <c r="L68" s="24" t="s">
        <v>235</v>
      </c>
    </row>
    <row r="69" spans="1:12" ht="54.65" customHeight="1">
      <c r="A69" s="1" t="s">
        <v>536</v>
      </c>
      <c r="B69" s="23" t="s">
        <v>37</v>
      </c>
      <c r="C69" s="23" t="s">
        <v>178</v>
      </c>
      <c r="D69" s="15" t="s">
        <v>537</v>
      </c>
      <c r="E69" s="24" t="s">
        <v>587</v>
      </c>
      <c r="F69" s="23" t="s">
        <v>1</v>
      </c>
      <c r="G69" s="23" t="s">
        <v>39</v>
      </c>
      <c r="H69" s="23" t="s">
        <v>538</v>
      </c>
      <c r="I69" s="3" t="s">
        <v>180</v>
      </c>
      <c r="J69" s="24" t="s">
        <v>3</v>
      </c>
      <c r="K69" s="62" t="str">
        <f>HYPERLINK("mailto:"&amp;VLOOKUP(L69,'CONCAT Codes'!$A$14:$G$26,5,FALSE)&amp;"?subject="&amp;_xlfn.CONCAT(C69," - APPLICANT for ",A69)&amp;"&amp;cc="&amp;'CONCAT Codes'!$A$32&amp;"&amp;body="&amp;D69&amp;"%0A%0APlease see my resume and bio for the above tour.","Click HERE to apply")</f>
        <v>Click HERE to apply</v>
      </c>
      <c r="L69" s="24" t="s">
        <v>235</v>
      </c>
    </row>
    <row r="70" spans="1:12" ht="54.65" customHeight="1">
      <c r="A70" s="1" t="s">
        <v>649</v>
      </c>
      <c r="B70" s="23" t="s">
        <v>37</v>
      </c>
      <c r="C70" s="23" t="s">
        <v>562</v>
      </c>
      <c r="D70" s="15" t="s">
        <v>650</v>
      </c>
      <c r="E70" s="24" t="s">
        <v>667</v>
      </c>
      <c r="F70" s="23" t="s">
        <v>1</v>
      </c>
      <c r="G70" s="23" t="s">
        <v>285</v>
      </c>
      <c r="H70" s="23" t="s">
        <v>651</v>
      </c>
      <c r="I70" s="3" t="s">
        <v>652</v>
      </c>
      <c r="J70" s="24" t="s">
        <v>3</v>
      </c>
      <c r="K70" s="62" t="str">
        <f>HYPERLINK("mailto:"&amp;VLOOKUP(L70,'CONCAT Codes'!$A$14:$G$26,5,FALSE)&amp;"?subject="&amp;_xlfn.CONCAT(C70," - APPLICANT for ",A70)&amp;"&amp;cc="&amp;'CONCAT Codes'!$A$32&amp;"&amp;body="&amp;D70&amp;"%0A%0APlease see my resume and bio for the above tour.","Click HERE to apply")</f>
        <v>Click HERE to apply</v>
      </c>
      <c r="L70" s="24" t="s">
        <v>235</v>
      </c>
    </row>
    <row r="71" spans="1:12" ht="54.65" customHeight="1">
      <c r="A71" s="1" t="s">
        <v>552</v>
      </c>
      <c r="B71" s="23" t="s">
        <v>37</v>
      </c>
      <c r="C71" s="23" t="s">
        <v>553</v>
      </c>
      <c r="D71" s="15" t="s">
        <v>554</v>
      </c>
      <c r="E71" s="24" t="s">
        <v>593</v>
      </c>
      <c r="F71" s="23" t="s">
        <v>1</v>
      </c>
      <c r="G71" s="23" t="s">
        <v>555</v>
      </c>
      <c r="H71" s="23" t="s">
        <v>556</v>
      </c>
      <c r="I71" s="3" t="s">
        <v>557</v>
      </c>
      <c r="J71" s="24" t="s">
        <v>3</v>
      </c>
      <c r="K71" s="62" t="str">
        <f>HYPERLINK("mailto:"&amp;VLOOKUP(L71,'CONCAT Codes'!$A$14:$G$26,5,FALSE)&amp;"?subject="&amp;_xlfn.CONCAT(C71," - APPLICANT for ",A71)&amp;"&amp;cc="&amp;'CONCAT Codes'!$A$32&amp;"&amp;body="&amp;D71&amp;"%0A%0APlease see my resume and bio for the above tour.","Click HERE to apply")</f>
        <v>Click HERE to apply</v>
      </c>
      <c r="L71" s="24" t="s">
        <v>235</v>
      </c>
    </row>
    <row r="72" spans="1:12" ht="54.65" customHeight="1">
      <c r="A72" s="1" t="s">
        <v>558</v>
      </c>
      <c r="B72" s="23" t="s">
        <v>37</v>
      </c>
      <c r="C72" s="23" t="s">
        <v>553</v>
      </c>
      <c r="D72" s="15" t="s">
        <v>559</v>
      </c>
      <c r="E72" s="24" t="s">
        <v>594</v>
      </c>
      <c r="F72" s="23" t="s">
        <v>1</v>
      </c>
      <c r="G72" s="23" t="s">
        <v>560</v>
      </c>
      <c r="H72" s="23" t="s">
        <v>556</v>
      </c>
      <c r="I72" s="3" t="s">
        <v>557</v>
      </c>
      <c r="J72" s="24" t="s">
        <v>3</v>
      </c>
      <c r="K72" s="62" t="str">
        <f>HYPERLINK("mailto:"&amp;VLOOKUP(L72,'CONCAT Codes'!$A$14:$G$26,5,FALSE)&amp;"?subject="&amp;_xlfn.CONCAT(C72," - APPLICANT for ",A72)&amp;"&amp;cc="&amp;'CONCAT Codes'!$A$32&amp;"&amp;body="&amp;D72&amp;"%0A%0APlease see my resume and bio for the above tour.","Click HERE to apply")</f>
        <v>Click HERE to apply</v>
      </c>
      <c r="L72" s="24" t="s">
        <v>235</v>
      </c>
    </row>
    <row r="73" spans="1:12" ht="54.65" customHeight="1">
      <c r="A73" s="1" t="s">
        <v>561</v>
      </c>
      <c r="B73" s="23" t="s">
        <v>37</v>
      </c>
      <c r="C73" s="23" t="s">
        <v>562</v>
      </c>
      <c r="D73" s="15" t="s">
        <v>563</v>
      </c>
      <c r="E73" s="24" t="s">
        <v>595</v>
      </c>
      <c r="F73" s="23" t="s">
        <v>1</v>
      </c>
      <c r="G73" s="23" t="s">
        <v>564</v>
      </c>
      <c r="H73" s="23" t="s">
        <v>556</v>
      </c>
      <c r="I73" s="3" t="s">
        <v>557</v>
      </c>
      <c r="J73" s="24" t="s">
        <v>3</v>
      </c>
      <c r="K73" s="62" t="str">
        <f>HYPERLINK("mailto:"&amp;VLOOKUP(L73,'CONCAT Codes'!$A$14:$G$26,5,FALSE)&amp;"?subject="&amp;_xlfn.CONCAT(C73," - APPLICANT for ",A73)&amp;"&amp;cc="&amp;'CONCAT Codes'!$A$32&amp;"&amp;body="&amp;D73&amp;"%0A%0APlease see my resume and bio for the above tour.","Click HERE to apply")</f>
        <v>Click HERE to apply</v>
      </c>
      <c r="L73" s="24" t="s">
        <v>235</v>
      </c>
    </row>
    <row r="74" spans="1:12" ht="54.65" customHeight="1">
      <c r="A74" s="1" t="s">
        <v>565</v>
      </c>
      <c r="B74" s="23" t="s">
        <v>37</v>
      </c>
      <c r="C74" s="23" t="s">
        <v>553</v>
      </c>
      <c r="D74" s="15" t="s">
        <v>566</v>
      </c>
      <c r="E74" s="24" t="s">
        <v>596</v>
      </c>
      <c r="F74" s="23" t="s">
        <v>1</v>
      </c>
      <c r="G74" s="23" t="s">
        <v>567</v>
      </c>
      <c r="H74" s="23" t="s">
        <v>556</v>
      </c>
      <c r="I74" s="3" t="s">
        <v>557</v>
      </c>
      <c r="J74" s="24" t="s">
        <v>3</v>
      </c>
      <c r="K74" s="62" t="str">
        <f>HYPERLINK("mailto:"&amp;VLOOKUP(L74,'CONCAT Codes'!$A$14:$G$26,5,FALSE)&amp;"?subject="&amp;_xlfn.CONCAT(C74," - APPLICANT for ",A74)&amp;"&amp;cc="&amp;'CONCAT Codes'!$A$32&amp;"&amp;body="&amp;D74&amp;"%0A%0APlease see my resume and bio for the above tour.","Click HERE to apply")</f>
        <v>Click HERE to apply</v>
      </c>
      <c r="L74" s="24" t="s">
        <v>235</v>
      </c>
    </row>
    <row r="75" spans="1:12" ht="54.65" customHeight="1">
      <c r="A75" s="1" t="s">
        <v>568</v>
      </c>
      <c r="B75" s="23" t="s">
        <v>37</v>
      </c>
      <c r="C75" s="23" t="s">
        <v>562</v>
      </c>
      <c r="D75" s="15" t="s">
        <v>569</v>
      </c>
      <c r="E75" s="24" t="s">
        <v>597</v>
      </c>
      <c r="F75" s="23" t="s">
        <v>1</v>
      </c>
      <c r="G75" s="23" t="s">
        <v>570</v>
      </c>
      <c r="H75" s="23" t="s">
        <v>556</v>
      </c>
      <c r="I75" s="3" t="s">
        <v>557</v>
      </c>
      <c r="J75" s="24" t="s">
        <v>3</v>
      </c>
      <c r="K75" s="62" t="str">
        <f>HYPERLINK("mailto:"&amp;VLOOKUP(L75,'CONCAT Codes'!$A$14:$G$26,5,FALSE)&amp;"?subject="&amp;_xlfn.CONCAT(C75," - APPLICANT for ",A75)&amp;"&amp;cc="&amp;'CONCAT Codes'!$A$32&amp;"&amp;body="&amp;D75&amp;"%0A%0APlease see my resume and bio for the above tour.","Click HERE to apply")</f>
        <v>Click HERE to apply</v>
      </c>
      <c r="L75" s="24" t="s">
        <v>235</v>
      </c>
    </row>
    <row r="76" spans="1:12" ht="54.65" customHeight="1">
      <c r="A76" s="1" t="s">
        <v>362</v>
      </c>
      <c r="B76" s="23" t="s">
        <v>37</v>
      </c>
      <c r="C76" s="23" t="s">
        <v>159</v>
      </c>
      <c r="D76" s="15" t="s">
        <v>363</v>
      </c>
      <c r="E76" s="24" t="s">
        <v>366</v>
      </c>
      <c r="F76" s="23" t="s">
        <v>1</v>
      </c>
      <c r="G76" s="23" t="s">
        <v>157</v>
      </c>
      <c r="H76" s="23" t="s">
        <v>364</v>
      </c>
      <c r="I76" s="3" t="s">
        <v>365</v>
      </c>
      <c r="J76" s="24" t="s">
        <v>3</v>
      </c>
      <c r="K76" s="62" t="str">
        <f>HYPERLINK("mailto:"&amp;VLOOKUP(L76,'CONCAT Codes'!$A$14:$G$26,5,FALSE)&amp;"?subject="&amp;_xlfn.CONCAT(C76," - APPLICANT for ",A76)&amp;"&amp;cc="&amp;'CONCAT Codes'!$A$32&amp;"&amp;body="&amp;D76&amp;"%0A%0APlease see my resume and bio for the above tour.","Click HERE to apply")</f>
        <v>Click HERE to apply</v>
      </c>
      <c r="L76" s="24" t="s">
        <v>235</v>
      </c>
    </row>
    <row r="77" spans="1:12" ht="54.65" customHeight="1">
      <c r="A77" s="1" t="s">
        <v>354</v>
      </c>
      <c r="B77" s="23" t="s">
        <v>37</v>
      </c>
      <c r="C77" s="23" t="s">
        <v>265</v>
      </c>
      <c r="D77" s="15" t="s">
        <v>355</v>
      </c>
      <c r="E77" s="24" t="s">
        <v>360</v>
      </c>
      <c r="F77" s="23" t="s">
        <v>1</v>
      </c>
      <c r="G77" s="23" t="s">
        <v>39</v>
      </c>
      <c r="H77" s="23" t="s">
        <v>266</v>
      </c>
      <c r="I77" s="3" t="s">
        <v>267</v>
      </c>
      <c r="J77" s="24" t="s">
        <v>3</v>
      </c>
      <c r="K77" s="62" t="str">
        <f>HYPERLINK("mailto:"&amp;VLOOKUP(L77,'CONCAT Codes'!$A$14:$G$26,5,FALSE)&amp;"?subject="&amp;_xlfn.CONCAT(C77," - APPLICANT for ",A77)&amp;"&amp;cc="&amp;'CONCAT Codes'!$A$32&amp;"&amp;body="&amp;D77&amp;"%0A%0APlease see my resume and bio for the above tour.","Click HERE to apply")</f>
        <v>Click HERE to apply</v>
      </c>
      <c r="L77" s="24" t="s">
        <v>235</v>
      </c>
    </row>
    <row r="78" spans="1:12" ht="54.65" customHeight="1">
      <c r="A78" s="1" t="s">
        <v>464</v>
      </c>
      <c r="B78" s="23" t="s">
        <v>37</v>
      </c>
      <c r="C78" s="23" t="s">
        <v>465</v>
      </c>
      <c r="D78" s="15" t="s">
        <v>466</v>
      </c>
      <c r="E78" s="24" t="s">
        <v>494</v>
      </c>
      <c r="F78" s="23" t="s">
        <v>1</v>
      </c>
      <c r="G78" s="23" t="s">
        <v>285</v>
      </c>
      <c r="H78" s="23" t="s">
        <v>467</v>
      </c>
      <c r="I78" s="3" t="s">
        <v>468</v>
      </c>
      <c r="J78" s="24" t="s">
        <v>3</v>
      </c>
      <c r="K78" s="62" t="str">
        <f>HYPERLINK("mailto:"&amp;VLOOKUP(L78,'CONCAT Codes'!$A$14:$G$26,5,FALSE)&amp;"?subject="&amp;_xlfn.CONCAT(C78," - APPLICANT for ",A78)&amp;"&amp;cc="&amp;'CONCAT Codes'!$A$32&amp;"&amp;body="&amp;D78&amp;"%0A%0APlease see my resume and bio for the above tour.","Click HERE to apply")</f>
        <v>Click HERE to apply</v>
      </c>
      <c r="L78" s="24" t="s">
        <v>235</v>
      </c>
    </row>
    <row r="79" spans="1:12" ht="54.65" customHeight="1">
      <c r="A79" s="1" t="s">
        <v>469</v>
      </c>
      <c r="B79" s="23" t="s">
        <v>37</v>
      </c>
      <c r="C79" s="23" t="s">
        <v>465</v>
      </c>
      <c r="D79" s="15" t="s">
        <v>470</v>
      </c>
      <c r="E79" s="24" t="s">
        <v>495</v>
      </c>
      <c r="F79" s="23" t="s">
        <v>1</v>
      </c>
      <c r="G79" s="23" t="s">
        <v>28</v>
      </c>
      <c r="H79" s="23" t="s">
        <v>467</v>
      </c>
      <c r="I79" s="3" t="s">
        <v>468</v>
      </c>
      <c r="J79" s="24" t="s">
        <v>3</v>
      </c>
      <c r="K79" s="62" t="str">
        <f>HYPERLINK("mailto:"&amp;VLOOKUP(L79,'CONCAT Codes'!$A$14:$G$26,5,FALSE)&amp;"?subject="&amp;_xlfn.CONCAT(C79," - APPLICANT for ",A79)&amp;"&amp;cc="&amp;'CONCAT Codes'!$A$32&amp;"&amp;body="&amp;D79&amp;"%0A%0APlease see my resume and bio for the above tour.","Click HERE to apply")</f>
        <v>Click HERE to apply</v>
      </c>
      <c r="L79" s="24" t="s">
        <v>235</v>
      </c>
    </row>
    <row r="80" spans="1:12" ht="54.65" customHeight="1">
      <c r="A80" s="1" t="s">
        <v>471</v>
      </c>
      <c r="B80" s="23" t="s">
        <v>37</v>
      </c>
      <c r="C80" s="23" t="s">
        <v>465</v>
      </c>
      <c r="D80" s="15" t="s">
        <v>484</v>
      </c>
      <c r="E80" s="24" t="s">
        <v>487</v>
      </c>
      <c r="F80" s="23" t="s">
        <v>1</v>
      </c>
      <c r="G80" s="23" t="s">
        <v>29</v>
      </c>
      <c r="H80" s="23" t="s">
        <v>467</v>
      </c>
      <c r="I80" s="3" t="s">
        <v>468</v>
      </c>
      <c r="J80" s="24" t="s">
        <v>3</v>
      </c>
      <c r="K80" s="62" t="str">
        <f>HYPERLINK("mailto:"&amp;VLOOKUP(L80,'CONCAT Codes'!$A$14:$G$26,5,FALSE)&amp;"?subject="&amp;_xlfn.CONCAT(C80," - APPLICANT for ",A80)&amp;"&amp;cc="&amp;'CONCAT Codes'!$A$32&amp;"&amp;body="&amp;D80&amp;"%0A%0APlease see my resume and bio for the above tour.","Click HERE to apply")</f>
        <v>Click HERE to apply</v>
      </c>
      <c r="L80" s="24" t="s">
        <v>235</v>
      </c>
    </row>
    <row r="81" spans="1:12" ht="54.65" customHeight="1">
      <c r="A81" s="1" t="s">
        <v>507</v>
      </c>
      <c r="B81" s="23" t="s">
        <v>37</v>
      </c>
      <c r="C81" s="23" t="s">
        <v>465</v>
      </c>
      <c r="D81" s="15" t="s">
        <v>466</v>
      </c>
      <c r="E81" s="24" t="s">
        <v>518</v>
      </c>
      <c r="F81" s="23" t="s">
        <v>1</v>
      </c>
      <c r="G81" s="23" t="s">
        <v>285</v>
      </c>
      <c r="H81" s="23" t="s">
        <v>467</v>
      </c>
      <c r="I81" s="3" t="s">
        <v>468</v>
      </c>
      <c r="J81" s="24" t="s">
        <v>3</v>
      </c>
      <c r="K81" s="62" t="str">
        <f>HYPERLINK("mailto:"&amp;VLOOKUP(L81,'CONCAT Codes'!$A$14:$G$26,5,FALSE)&amp;"?subject="&amp;_xlfn.CONCAT(C81," - APPLICANT for ",A81)&amp;"&amp;cc="&amp;'CONCAT Codes'!$A$32&amp;"&amp;body="&amp;D81&amp;"%0A%0APlease see my resume and bio for the above tour.","Click HERE to apply")</f>
        <v>Click HERE to apply</v>
      </c>
      <c r="L81" s="24" t="s">
        <v>235</v>
      </c>
    </row>
    <row r="82" spans="1:12" ht="54.65" customHeight="1">
      <c r="A82" s="1" t="s">
        <v>193</v>
      </c>
      <c r="B82" s="23" t="s">
        <v>37</v>
      </c>
      <c r="C82" s="23" t="s">
        <v>167</v>
      </c>
      <c r="D82" s="15" t="s">
        <v>194</v>
      </c>
      <c r="E82" s="24" t="s">
        <v>196</v>
      </c>
      <c r="F82" s="23" t="s">
        <v>1</v>
      </c>
      <c r="G82" s="23" t="s">
        <v>154</v>
      </c>
      <c r="H82" s="23" t="s">
        <v>195</v>
      </c>
      <c r="I82" s="3" t="s">
        <v>34</v>
      </c>
      <c r="J82" s="24" t="s">
        <v>3</v>
      </c>
      <c r="K82" s="62" t="str">
        <f>HYPERLINK("mailto:"&amp;VLOOKUP(L82,'CONCAT Codes'!$A$14:$G$26,5,FALSE)&amp;"?subject="&amp;_xlfn.CONCAT(C82," - APPLICANT for ",A82)&amp;"&amp;cc="&amp;'CONCAT Codes'!$A$32&amp;"&amp;body="&amp;D82&amp;"%0A%0APlease see my resume and bio for the above tour.","Click HERE to apply")</f>
        <v>Click HERE to apply</v>
      </c>
      <c r="L82" s="24" t="s">
        <v>235</v>
      </c>
    </row>
    <row r="83" spans="1:12" ht="54.65" customHeight="1">
      <c r="A83" s="1" t="s">
        <v>260</v>
      </c>
      <c r="B83" s="23" t="s">
        <v>41</v>
      </c>
      <c r="C83" s="23" t="s">
        <v>184</v>
      </c>
      <c r="D83" s="15" t="s">
        <v>261</v>
      </c>
      <c r="E83" s="24" t="s">
        <v>263</v>
      </c>
      <c r="F83" s="23" t="s">
        <v>26</v>
      </c>
      <c r="G83" s="23" t="s">
        <v>262</v>
      </c>
      <c r="H83" s="23" t="s">
        <v>197</v>
      </c>
      <c r="I83" s="3" t="s">
        <v>34</v>
      </c>
      <c r="J83" s="24" t="s">
        <v>3</v>
      </c>
      <c r="K83" s="62" t="str">
        <f>HYPERLINK("mailto:"&amp;VLOOKUP(L83,'CONCAT Codes'!$A$14:$G$26,5,FALSE)&amp;"?subject="&amp;_xlfn.CONCAT(C83," - APPLICANT for ",A83)&amp;"&amp;cc="&amp;'CONCAT Codes'!$A$32&amp;"&amp;body="&amp;D83&amp;"%0A%0APlease see my resume and bio for the above tour.","Click HERE to apply")</f>
        <v>Click HERE to apply</v>
      </c>
      <c r="L83" s="24" t="s">
        <v>54</v>
      </c>
    </row>
    <row r="84" spans="1:12" ht="54.65" customHeight="1">
      <c r="A84" s="1" t="s">
        <v>280</v>
      </c>
      <c r="B84" s="23" t="s">
        <v>6</v>
      </c>
      <c r="C84" s="23" t="s">
        <v>148</v>
      </c>
      <c r="D84" s="15" t="s">
        <v>281</v>
      </c>
      <c r="E84" s="24" t="s">
        <v>286</v>
      </c>
      <c r="F84" s="23" t="s">
        <v>1</v>
      </c>
      <c r="G84" s="23" t="s">
        <v>282</v>
      </c>
      <c r="H84" s="23" t="s">
        <v>149</v>
      </c>
      <c r="I84" s="3" t="s">
        <v>34</v>
      </c>
      <c r="J84" s="24" t="s">
        <v>3</v>
      </c>
      <c r="K84" s="62" t="str">
        <f>HYPERLINK("mailto:"&amp;VLOOKUP(L84,'CONCAT Codes'!$A$14:$G$26,5,FALSE)&amp;"?subject="&amp;_xlfn.CONCAT(C84," - APPLICANT for ",A84)&amp;"&amp;cc="&amp;'CONCAT Codes'!$A$32&amp;"&amp;body="&amp;D84&amp;"%0A%0APlease see my resume and bio for the above tour.","Click HERE to apply")</f>
        <v>Click HERE to apply</v>
      </c>
      <c r="L84" s="63" t="s">
        <v>54</v>
      </c>
    </row>
    <row r="85" spans="1:12" ht="54.65" customHeight="1">
      <c r="A85" s="1" t="s">
        <v>283</v>
      </c>
      <c r="B85" s="23" t="s">
        <v>6</v>
      </c>
      <c r="C85" s="23" t="s">
        <v>148</v>
      </c>
      <c r="D85" s="15" t="s">
        <v>284</v>
      </c>
      <c r="E85" s="24" t="s">
        <v>287</v>
      </c>
      <c r="F85" s="23" t="s">
        <v>26</v>
      </c>
      <c r="G85" s="23" t="s">
        <v>285</v>
      </c>
      <c r="H85" s="23" t="s">
        <v>149</v>
      </c>
      <c r="I85" s="3" t="s">
        <v>34</v>
      </c>
      <c r="J85" s="24" t="s">
        <v>3</v>
      </c>
      <c r="K85" s="62" t="str">
        <f>HYPERLINK("mailto:"&amp;VLOOKUP(L85,'CONCAT Codes'!$A$14:$G$26,5,FALSE)&amp;"?subject="&amp;_xlfn.CONCAT(C85," - APPLICANT for ",A85)&amp;"&amp;cc="&amp;'CONCAT Codes'!$A$32&amp;"&amp;body="&amp;D85&amp;"%0A%0APlease see my resume and bio for the above tour.","Click HERE to apply")</f>
        <v>Click HERE to apply</v>
      </c>
      <c r="L85" s="63" t="s">
        <v>54</v>
      </c>
    </row>
    <row r="86" spans="1:12" ht="166.5" customHeight="1">
      <c r="A86" s="1" t="s">
        <v>325</v>
      </c>
      <c r="B86" s="23" t="s">
        <v>6</v>
      </c>
      <c r="C86" s="23" t="s">
        <v>148</v>
      </c>
      <c r="D86" s="15" t="s">
        <v>156</v>
      </c>
      <c r="E86" s="24" t="s">
        <v>326</v>
      </c>
      <c r="F86" s="23" t="s">
        <v>26</v>
      </c>
      <c r="G86" s="23" t="s">
        <v>157</v>
      </c>
      <c r="H86" s="23" t="s">
        <v>149</v>
      </c>
      <c r="I86" s="3" t="s">
        <v>34</v>
      </c>
      <c r="J86" s="24" t="s">
        <v>3</v>
      </c>
      <c r="K86" s="62" t="str">
        <f>HYPERLINK("mailto:"&amp;VLOOKUP(L86,'CONCAT Codes'!$A$14:$G$26,5,FALSE)&amp;"?subject="&amp;_xlfn.CONCAT(C86," - APPLICANT for ",A86)&amp;"&amp;cc="&amp;'CONCAT Codes'!$A$32&amp;"&amp;body="&amp;D86&amp;"%0A%0APlease see my resume and bio for the above tour.","Click HERE to apply")</f>
        <v>Click HERE to apply</v>
      </c>
      <c r="L86" s="24" t="s">
        <v>54</v>
      </c>
    </row>
    <row r="87" spans="1:12" ht="54.5" customHeight="1">
      <c r="A87" s="1" t="s">
        <v>461</v>
      </c>
      <c r="B87" s="23" t="s">
        <v>6</v>
      </c>
      <c r="C87" s="23" t="s">
        <v>148</v>
      </c>
      <c r="D87" s="15" t="s">
        <v>462</v>
      </c>
      <c r="E87" s="24" t="s">
        <v>485</v>
      </c>
      <c r="F87" s="23" t="s">
        <v>1</v>
      </c>
      <c r="G87" s="23" t="s">
        <v>313</v>
      </c>
      <c r="H87" s="23" t="s">
        <v>149</v>
      </c>
      <c r="I87" s="3" t="s">
        <v>34</v>
      </c>
      <c r="J87" s="24" t="s">
        <v>3</v>
      </c>
      <c r="K87" s="62" t="str">
        <f>HYPERLINK("mailto:"&amp;VLOOKUP(L87,'CONCAT Codes'!$A$14:$G$26,5,FALSE)&amp;"?subject="&amp;_xlfn.CONCAT(C87," - APPLICANT for ",A87)&amp;"&amp;cc="&amp;'CONCAT Codes'!$A$32&amp;"&amp;body="&amp;D87&amp;"%0A%0APlease see my resume and bio for the above tour.","Click HERE to apply")</f>
        <v>Click HERE to apply</v>
      </c>
      <c r="L87" s="24" t="s">
        <v>54</v>
      </c>
    </row>
    <row r="88" spans="1:12" ht="54.65" customHeight="1">
      <c r="A88" s="1" t="s">
        <v>463</v>
      </c>
      <c r="B88" s="23" t="s">
        <v>6</v>
      </c>
      <c r="C88" s="23" t="s">
        <v>148</v>
      </c>
      <c r="D88" s="15" t="s">
        <v>335</v>
      </c>
      <c r="E88" s="24" t="s">
        <v>486</v>
      </c>
      <c r="F88" s="23" t="s">
        <v>1</v>
      </c>
      <c r="G88" s="23" t="s">
        <v>288</v>
      </c>
      <c r="H88" s="23" t="s">
        <v>149</v>
      </c>
      <c r="I88" s="3" t="s">
        <v>34</v>
      </c>
      <c r="J88" s="24" t="s">
        <v>3</v>
      </c>
      <c r="K88" s="62" t="str">
        <f>HYPERLINK("mailto:"&amp;VLOOKUP(L88,'CONCAT Codes'!$A$14:$G$26,5,FALSE)&amp;"?subject="&amp;_xlfn.CONCAT(C88," - APPLICANT for ",A88)&amp;"&amp;cc="&amp;'CONCAT Codes'!$A$32&amp;"&amp;body="&amp;D88&amp;"%0A%0APlease see my resume and bio for the above tour.","Click HERE to apply")</f>
        <v>Click HERE to apply</v>
      </c>
      <c r="L88" s="24" t="s">
        <v>54</v>
      </c>
    </row>
    <row r="89" spans="1:12" ht="54.65" customHeight="1">
      <c r="A89" s="51" t="s">
        <v>205</v>
      </c>
      <c r="B89" s="52" t="s">
        <v>37</v>
      </c>
      <c r="C89" s="52" t="s">
        <v>159</v>
      </c>
      <c r="D89" s="51" t="s">
        <v>206</v>
      </c>
      <c r="E89" s="24" t="s">
        <v>211</v>
      </c>
      <c r="F89" s="52" t="s">
        <v>1</v>
      </c>
      <c r="G89" s="52" t="s">
        <v>207</v>
      </c>
      <c r="H89" s="52" t="s">
        <v>208</v>
      </c>
      <c r="I89" s="53" t="s">
        <v>187</v>
      </c>
      <c r="J89" s="52" t="s">
        <v>3</v>
      </c>
      <c r="K89" s="62" t="str">
        <f>HYPERLINK("mailto:"&amp;VLOOKUP(L89,'CONCAT Codes'!$A$14:$G$26,5,FALSE)&amp;"?subject="&amp;_xlfn.CONCAT(C89," - APPLICANT for ",A89)&amp;"&amp;cc="&amp;'CONCAT Codes'!$A$32&amp;"&amp;body="&amp;D89&amp;"%0A%0APlease see my resume and bio for the above tour.","Click HERE to apply")</f>
        <v>Click HERE to apply</v>
      </c>
      <c r="L89" s="52" t="s">
        <v>235</v>
      </c>
    </row>
    <row r="90" spans="1:12" ht="54.65" customHeight="1">
      <c r="A90" s="51" t="s">
        <v>209</v>
      </c>
      <c r="B90" s="52" t="s">
        <v>37</v>
      </c>
      <c r="C90" s="52" t="s">
        <v>159</v>
      </c>
      <c r="D90" s="51" t="s">
        <v>210</v>
      </c>
      <c r="E90" s="24" t="s">
        <v>212</v>
      </c>
      <c r="F90" s="52" t="s">
        <v>1</v>
      </c>
      <c r="G90" s="52" t="s">
        <v>207</v>
      </c>
      <c r="H90" s="52" t="s">
        <v>208</v>
      </c>
      <c r="I90" s="53" t="s">
        <v>187</v>
      </c>
      <c r="J90" s="52" t="s">
        <v>3</v>
      </c>
      <c r="K90" s="62" t="str">
        <f>HYPERLINK("mailto:"&amp;VLOOKUP(L90,'CONCAT Codes'!$A$14:$G$26,5,FALSE)&amp;"?subject="&amp;_xlfn.CONCAT(C90," - APPLICANT for ",A90)&amp;"&amp;cc="&amp;'CONCAT Codes'!$A$32&amp;"&amp;body="&amp;D90&amp;"%0A%0APlease see my resume and bio for the above tour.","Click HERE to apply")</f>
        <v>Click HERE to apply</v>
      </c>
      <c r="L90" s="52" t="s">
        <v>235</v>
      </c>
    </row>
    <row r="91" spans="1:12" ht="54.65" customHeight="1">
      <c r="A91" s="1" t="s">
        <v>668</v>
      </c>
      <c r="B91" s="23" t="s">
        <v>37</v>
      </c>
      <c r="C91" s="23" t="s">
        <v>669</v>
      </c>
      <c r="D91" s="15" t="s">
        <v>188</v>
      </c>
      <c r="E91" s="24" t="s">
        <v>694</v>
      </c>
      <c r="F91" s="23" t="s">
        <v>1</v>
      </c>
      <c r="G91" s="23" t="s">
        <v>670</v>
      </c>
      <c r="H91" s="23" t="s">
        <v>671</v>
      </c>
      <c r="I91" s="3" t="s">
        <v>672</v>
      </c>
      <c r="J91" s="24" t="s">
        <v>3</v>
      </c>
      <c r="K91" s="62" t="str">
        <f>HYPERLINK("mailto:"&amp;VLOOKUP(L91,'CONCAT Codes'!$A$14:$G$26,5,FALSE)&amp;"?subject="&amp;_xlfn.CONCAT(C91," - APPLICANT for ",A91)&amp;"&amp;cc="&amp;'CONCAT Codes'!$A$32&amp;"&amp;body="&amp;D91&amp;"%0A%0APlease see my resume and bio for the above tour.","Click HERE to apply")</f>
        <v>Click HERE to apply</v>
      </c>
      <c r="L91" s="24" t="s">
        <v>235</v>
      </c>
    </row>
    <row r="92" spans="1:12" ht="54.65" customHeight="1">
      <c r="A92" s="64" t="s">
        <v>329</v>
      </c>
      <c r="B92" s="63" t="s">
        <v>0</v>
      </c>
      <c r="C92" s="63" t="s">
        <v>330</v>
      </c>
      <c r="D92" s="64" t="s">
        <v>331</v>
      </c>
      <c r="E92" s="23" t="s">
        <v>338</v>
      </c>
      <c r="F92" s="63" t="s">
        <v>26</v>
      </c>
      <c r="G92" s="63" t="s">
        <v>40</v>
      </c>
      <c r="H92" s="63" t="s">
        <v>332</v>
      </c>
      <c r="I92" s="53" t="s">
        <v>13</v>
      </c>
      <c r="J92" s="52" t="s">
        <v>3</v>
      </c>
      <c r="K92" s="62" t="str">
        <f>HYPERLINK("mailto:"&amp;VLOOKUP(L92,'CONCAT Codes'!$A$14:$G$26,5,FALSE)&amp;"?subject="&amp;_xlfn.CONCAT(C92," - APPLICANT for ",A92)&amp;"&amp;cc="&amp;'CONCAT Codes'!$A$32&amp;"&amp;body="&amp;D92&amp;"%0A%0APlease see my resume and bio for the above tour.","Click HERE to apply")</f>
        <v>Click HERE to apply</v>
      </c>
      <c r="L92" s="63" t="s">
        <v>53</v>
      </c>
    </row>
    <row r="93" spans="1:12" ht="54.65" customHeight="1">
      <c r="A93" s="1" t="s">
        <v>333</v>
      </c>
      <c r="B93" s="23" t="s">
        <v>0</v>
      </c>
      <c r="C93" s="23" t="s">
        <v>158</v>
      </c>
      <c r="D93" s="15" t="s">
        <v>306</v>
      </c>
      <c r="E93" s="24" t="s">
        <v>336</v>
      </c>
      <c r="F93" s="23" t="s">
        <v>1</v>
      </c>
      <c r="G93" s="23" t="s">
        <v>28</v>
      </c>
      <c r="H93" s="23" t="s">
        <v>273</v>
      </c>
      <c r="I93" s="3" t="s">
        <v>13</v>
      </c>
      <c r="J93" s="24" t="s">
        <v>3</v>
      </c>
      <c r="K93" s="62" t="str">
        <f>HYPERLINK("mailto:"&amp;VLOOKUP(L93,'CONCAT Codes'!$A$14:$G$26,5,FALSE)&amp;"?subject="&amp;_xlfn.CONCAT(C93," - APPLICANT for ",A93)&amp;"&amp;cc="&amp;'CONCAT Codes'!$A$32&amp;"&amp;body="&amp;D93&amp;"%0A%0APlease see my resume and bio for the above tour.","Click HERE to apply")</f>
        <v>Click HERE to apply</v>
      </c>
      <c r="L93" s="24" t="s">
        <v>236</v>
      </c>
    </row>
    <row r="94" spans="1:12" ht="54.65" customHeight="1">
      <c r="A94" s="1" t="s">
        <v>334</v>
      </c>
      <c r="B94" s="23" t="s">
        <v>6</v>
      </c>
      <c r="C94" s="23" t="s">
        <v>38</v>
      </c>
      <c r="D94" s="15" t="s">
        <v>335</v>
      </c>
      <c r="E94" s="24" t="s">
        <v>337</v>
      </c>
      <c r="F94" s="23" t="s">
        <v>26</v>
      </c>
      <c r="G94" s="23" t="s">
        <v>259</v>
      </c>
      <c r="H94" s="23" t="s">
        <v>12</v>
      </c>
      <c r="I94" s="3" t="s">
        <v>13</v>
      </c>
      <c r="J94" s="24" t="s">
        <v>3</v>
      </c>
      <c r="K94" s="62" t="str">
        <f>HYPERLINK("mailto:"&amp;VLOOKUP(L94,'CONCAT Codes'!$A$14:$G$26,5,FALSE)&amp;"?subject="&amp;_xlfn.CONCAT(C94," - APPLICANT for ",A94)&amp;"&amp;cc="&amp;'CONCAT Codes'!$A$32&amp;"&amp;body="&amp;D94&amp;"%0A%0APlease see my resume and bio for the above tour.","Click HERE to apply")</f>
        <v>Click HERE to apply</v>
      </c>
      <c r="L94" s="24" t="s">
        <v>54</v>
      </c>
    </row>
    <row r="95" spans="1:12" ht="54.65" customHeight="1">
      <c r="A95" s="1" t="s">
        <v>377</v>
      </c>
      <c r="B95" s="23" t="s">
        <v>6</v>
      </c>
      <c r="C95" s="23" t="s">
        <v>38</v>
      </c>
      <c r="D95" s="15" t="s">
        <v>341</v>
      </c>
      <c r="E95" s="24" t="s">
        <v>378</v>
      </c>
      <c r="F95" s="23" t="s">
        <v>1</v>
      </c>
      <c r="G95" s="23" t="s">
        <v>313</v>
      </c>
      <c r="H95" s="23" t="s">
        <v>12</v>
      </c>
      <c r="I95" s="3" t="s">
        <v>13</v>
      </c>
      <c r="J95" s="24" t="s">
        <v>3</v>
      </c>
      <c r="K95" s="62" t="str">
        <f>HYPERLINK("mailto:"&amp;VLOOKUP(L95,'CONCAT Codes'!$A$14:$G$26,5,FALSE)&amp;"?subject="&amp;_xlfn.CONCAT(C95," - APPLICANT for ",A95)&amp;"&amp;cc="&amp;'CONCAT Codes'!$A$32&amp;"&amp;body="&amp;D95&amp;"%0A%0APlease see my resume and bio for the above tour.","Click HERE to apply")</f>
        <v>Click HERE to apply</v>
      </c>
      <c r="L95" s="24" t="s">
        <v>54</v>
      </c>
    </row>
    <row r="96" spans="1:12" ht="54.65" customHeight="1">
      <c r="A96" s="1" t="s">
        <v>583</v>
      </c>
      <c r="B96" s="23" t="s">
        <v>6</v>
      </c>
      <c r="C96" s="23" t="s">
        <v>38</v>
      </c>
      <c r="D96" s="15" t="s">
        <v>312</v>
      </c>
      <c r="E96" s="24" t="s">
        <v>601</v>
      </c>
      <c r="F96" s="23" t="s">
        <v>1</v>
      </c>
      <c r="G96" s="23" t="s">
        <v>313</v>
      </c>
      <c r="H96" s="23" t="s">
        <v>12</v>
      </c>
      <c r="I96" s="3" t="s">
        <v>13</v>
      </c>
      <c r="J96" s="24" t="s">
        <v>3</v>
      </c>
      <c r="K96" s="62" t="str">
        <f>HYPERLINK("mailto:"&amp;VLOOKUP(L96,'CONCAT Codes'!$A$14:$G$26,5,FALSE)&amp;"?subject="&amp;_xlfn.CONCAT(C96," - APPLICANT for ",A96)&amp;"&amp;cc="&amp;'CONCAT Codes'!$A$32&amp;"&amp;body="&amp;D96&amp;"%0A%0APlease see my resume and bio for the above tour.","Click HERE to apply")</f>
        <v>Click HERE to apply</v>
      </c>
      <c r="L96" s="24" t="s">
        <v>54</v>
      </c>
    </row>
    <row r="97" spans="1:12" ht="54.65" customHeight="1">
      <c r="A97" s="1" t="s">
        <v>643</v>
      </c>
      <c r="B97" s="23" t="s">
        <v>0</v>
      </c>
      <c r="C97" s="23" t="s">
        <v>258</v>
      </c>
      <c r="D97" s="15" t="s">
        <v>644</v>
      </c>
      <c r="E97" s="24" t="s">
        <v>662</v>
      </c>
      <c r="F97" s="23" t="s">
        <v>26</v>
      </c>
      <c r="G97" s="23" t="s">
        <v>29</v>
      </c>
      <c r="H97" s="23" t="s">
        <v>502</v>
      </c>
      <c r="I97" s="3" t="s">
        <v>13</v>
      </c>
      <c r="J97" s="24" t="s">
        <v>3</v>
      </c>
      <c r="K97" s="62" t="str">
        <f>HYPERLINK("mailto:"&amp;VLOOKUP(L97,'CONCAT Codes'!$A$14:$G$26,5,FALSE)&amp;"?subject="&amp;_xlfn.CONCAT(C97," - APPLICANT for ",A97)&amp;"&amp;cc="&amp;'CONCAT Codes'!$A$32&amp;"&amp;body="&amp;D97&amp;"%0A%0APlease see my resume and bio for the above tour.","Click HERE to apply")</f>
        <v>Click HERE to apply</v>
      </c>
      <c r="L97" s="24" t="s">
        <v>236</v>
      </c>
    </row>
    <row r="98" spans="1:12" ht="54.65" customHeight="1">
      <c r="A98" s="1" t="s">
        <v>269</v>
      </c>
      <c r="B98" s="23" t="s">
        <v>6</v>
      </c>
      <c r="C98" s="23" t="s">
        <v>185</v>
      </c>
      <c r="D98" s="1" t="s">
        <v>270</v>
      </c>
      <c r="E98" s="23" t="s">
        <v>376</v>
      </c>
      <c r="F98" s="23" t="s">
        <v>26</v>
      </c>
      <c r="G98" s="23" t="s">
        <v>68</v>
      </c>
      <c r="H98" s="23" t="s">
        <v>186</v>
      </c>
      <c r="I98" s="3" t="s">
        <v>42</v>
      </c>
      <c r="J98" s="24" t="s">
        <v>3</v>
      </c>
      <c r="K98" s="62" t="str">
        <f>HYPERLINK("mailto:"&amp;VLOOKUP(L98,'CONCAT Codes'!$A$14:$G$26,5,FALSE)&amp;"?subject="&amp;_xlfn.CONCAT(C98," - APPLICANT for ",A98)&amp;"&amp;cc="&amp;'CONCAT Codes'!$A$32&amp;"&amp;body="&amp;D98&amp;"%0A%0APlease see my resume and bio for the above tour.","Click HERE to apply")</f>
        <v>Click HERE to apply</v>
      </c>
      <c r="L98" s="23" t="s">
        <v>299</v>
      </c>
    </row>
    <row r="99" spans="1:12" ht="54.65" customHeight="1">
      <c r="A99" s="1" t="s">
        <v>161</v>
      </c>
      <c r="B99" s="23" t="s">
        <v>162</v>
      </c>
      <c r="C99" s="23" t="s">
        <v>163</v>
      </c>
      <c r="D99" s="1" t="s">
        <v>164</v>
      </c>
      <c r="E99" s="23" t="s">
        <v>166</v>
      </c>
      <c r="F99" s="23" t="s">
        <v>16</v>
      </c>
      <c r="G99" s="23" t="s">
        <v>39</v>
      </c>
      <c r="H99" s="23" t="s">
        <v>165</v>
      </c>
      <c r="I99" s="3" t="s">
        <v>15</v>
      </c>
      <c r="J99" s="24" t="s">
        <v>3</v>
      </c>
      <c r="K99" s="62" t="str">
        <f>HYPERLINK("mailto:"&amp;VLOOKUP(L99,'CONCAT Codes'!$A$14:$G$26,5,FALSE)&amp;"?subject="&amp;_xlfn.CONCAT(C99," - APPLICANT for ",A99)&amp;"&amp;cc="&amp;'CONCAT Codes'!$A$32&amp;"&amp;body="&amp;D99&amp;"%0A%0APlease see my resume and bio for the above tour.","Click HERE to apply")</f>
        <v>Click HERE to apply</v>
      </c>
      <c r="L99" s="24" t="s">
        <v>70</v>
      </c>
    </row>
    <row r="100" spans="1:12" ht="54.65" customHeight="1">
      <c r="A100" s="1" t="s">
        <v>226</v>
      </c>
      <c r="B100" s="23" t="s">
        <v>41</v>
      </c>
      <c r="C100" s="23" t="s">
        <v>224</v>
      </c>
      <c r="D100" s="15" t="s">
        <v>227</v>
      </c>
      <c r="E100" s="24" t="s">
        <v>232</v>
      </c>
      <c r="F100" s="23" t="s">
        <v>1</v>
      </c>
      <c r="G100" s="23" t="s">
        <v>28</v>
      </c>
      <c r="H100" s="23" t="s">
        <v>225</v>
      </c>
      <c r="I100" s="3" t="s">
        <v>15</v>
      </c>
      <c r="J100" s="24" t="s">
        <v>3</v>
      </c>
      <c r="K100" s="62" t="str">
        <f>HYPERLINK("mailto:"&amp;VLOOKUP(L100,'CONCAT Codes'!$A$14:$G$26,5,FALSE)&amp;"?subject="&amp;_xlfn.CONCAT(C100," - APPLICANT for ",A100)&amp;"&amp;cc="&amp;'CONCAT Codes'!$A$32&amp;"&amp;body="&amp;D100&amp;"%0A%0APlease see my resume and bio for the above tour.","Click HERE to apply")</f>
        <v>Click HERE to apply</v>
      </c>
      <c r="L100" s="24" t="s">
        <v>54</v>
      </c>
    </row>
    <row r="101" spans="1:12" ht="54.65" customHeight="1">
      <c r="A101" s="1" t="s">
        <v>421</v>
      </c>
      <c r="B101" s="23" t="s">
        <v>0</v>
      </c>
      <c r="C101" s="23" t="s">
        <v>422</v>
      </c>
      <c r="D101" s="15" t="s">
        <v>383</v>
      </c>
      <c r="E101" s="24" t="s">
        <v>441</v>
      </c>
      <c r="F101" s="23" t="s">
        <v>26</v>
      </c>
      <c r="G101" s="23" t="s">
        <v>28</v>
      </c>
      <c r="H101" s="23" t="s">
        <v>35</v>
      </c>
      <c r="I101" s="3" t="s">
        <v>15</v>
      </c>
      <c r="J101" s="24" t="s">
        <v>3</v>
      </c>
      <c r="K101" s="62" t="str">
        <f>HYPERLINK("mailto:"&amp;VLOOKUP(L101,'CONCAT Codes'!$A$14:$G$26,5,FALSE)&amp;"?subject="&amp;_xlfn.CONCAT(C101," - APPLICANT for ",A101)&amp;"&amp;cc="&amp;'CONCAT Codes'!$A$32&amp;"&amp;body="&amp;D101&amp;"%0A%0APlease see my resume and bio for the above tour.","Click HERE to apply")</f>
        <v>Click HERE to apply</v>
      </c>
      <c r="L101" s="24" t="s">
        <v>236</v>
      </c>
    </row>
    <row r="102" spans="1:12" ht="54.65" customHeight="1">
      <c r="A102" s="1" t="s">
        <v>503</v>
      </c>
      <c r="B102" s="23" t="s">
        <v>302</v>
      </c>
      <c r="C102" s="23" t="s">
        <v>504</v>
      </c>
      <c r="D102" s="15" t="s">
        <v>505</v>
      </c>
      <c r="E102" s="24" t="s">
        <v>522</v>
      </c>
      <c r="F102" s="23" t="s">
        <v>16</v>
      </c>
      <c r="G102" s="23" t="s">
        <v>314</v>
      </c>
      <c r="H102" s="23" t="s">
        <v>506</v>
      </c>
      <c r="I102" s="3" t="s">
        <v>15</v>
      </c>
      <c r="J102" s="24" t="s">
        <v>3</v>
      </c>
      <c r="K102" s="62" t="str">
        <f>HYPERLINK("mailto:"&amp;VLOOKUP(L102,'CONCAT Codes'!$A$14:$G$26,5,FALSE)&amp;"?subject="&amp;_xlfn.CONCAT(C102," - APPLICANT for ",A102)&amp;"&amp;cc="&amp;'CONCAT Codes'!$A$32&amp;"&amp;body="&amp;D102&amp;"%0A%0APlease see my resume and bio for the above tour.","Click HERE to apply")</f>
        <v>Click HERE to apply</v>
      </c>
      <c r="L102" s="24" t="s">
        <v>70</v>
      </c>
    </row>
    <row r="103" spans="1:12" ht="54.65" customHeight="1">
      <c r="A103" s="1" t="s">
        <v>527</v>
      </c>
      <c r="B103" s="23" t="s">
        <v>0</v>
      </c>
      <c r="C103" s="23" t="s">
        <v>528</v>
      </c>
      <c r="D103" s="15" t="s">
        <v>342</v>
      </c>
      <c r="E103" s="24" t="s">
        <v>532</v>
      </c>
      <c r="F103" s="23" t="s">
        <v>26</v>
      </c>
      <c r="G103" s="23" t="s">
        <v>39</v>
      </c>
      <c r="H103" s="23" t="s">
        <v>35</v>
      </c>
      <c r="I103" s="3" t="s">
        <v>15</v>
      </c>
      <c r="J103" s="24" t="s">
        <v>3</v>
      </c>
      <c r="K103" s="62" t="str">
        <f>HYPERLINK("mailto:"&amp;VLOOKUP(L103,'CONCAT Codes'!$A$14:$G$26,5,FALSE)&amp;"?subject="&amp;_xlfn.CONCAT(C103," - APPLICANT for ",A103)&amp;"&amp;cc="&amp;'CONCAT Codes'!$A$32&amp;"&amp;body="&amp;D103&amp;"%0A%0APlease see my resume and bio for the above tour.","Click HERE to apply")</f>
        <v>Click HERE to apply</v>
      </c>
      <c r="L103" s="24" t="s">
        <v>53</v>
      </c>
    </row>
    <row r="104" spans="1:12" ht="54.65" customHeight="1">
      <c r="A104" s="1" t="s">
        <v>531</v>
      </c>
      <c r="B104" s="23" t="s">
        <v>0</v>
      </c>
      <c r="C104" s="23" t="s">
        <v>422</v>
      </c>
      <c r="D104" s="15" t="s">
        <v>291</v>
      </c>
      <c r="E104" s="24" t="s">
        <v>603</v>
      </c>
      <c r="F104" s="23" t="s">
        <v>1</v>
      </c>
      <c r="G104" s="23" t="s">
        <v>348</v>
      </c>
      <c r="H104" s="23" t="s">
        <v>35</v>
      </c>
      <c r="I104" s="3" t="s">
        <v>15</v>
      </c>
      <c r="J104" s="24" t="s">
        <v>3</v>
      </c>
      <c r="K104" s="62" t="str">
        <f>HYPERLINK("mailto:"&amp;VLOOKUP(L104,'CONCAT Codes'!$A$14:$G$26,5,FALSE)&amp;"?subject="&amp;_xlfn.CONCAT(C104," - APPLICANT for ",A104)&amp;"&amp;cc="&amp;'CONCAT Codes'!$A$32&amp;"&amp;body="&amp;D104&amp;"%0A%0APlease see my resume and bio for the above tour.","Click HERE to apply")</f>
        <v>Click HERE to apply</v>
      </c>
      <c r="L104" s="24" t="s">
        <v>236</v>
      </c>
    </row>
    <row r="105" spans="1:12" ht="54.65" customHeight="1">
      <c r="A105" s="1" t="s">
        <v>632</v>
      </c>
      <c r="B105" s="23" t="s">
        <v>162</v>
      </c>
      <c r="C105" s="23" t="s">
        <v>163</v>
      </c>
      <c r="D105" s="15" t="s">
        <v>633</v>
      </c>
      <c r="E105" s="24" t="s">
        <v>636</v>
      </c>
      <c r="F105" s="23" t="s">
        <v>16</v>
      </c>
      <c r="G105" s="23" t="s">
        <v>39</v>
      </c>
      <c r="H105" s="23" t="s">
        <v>165</v>
      </c>
      <c r="I105" s="3" t="s">
        <v>15</v>
      </c>
      <c r="J105" s="24" t="s">
        <v>3</v>
      </c>
      <c r="K105" s="62" t="str">
        <f>HYPERLINK("mailto:"&amp;VLOOKUP(L105,'CONCAT Codes'!$A$14:$G$26,5,FALSE)&amp;"?subject="&amp;_xlfn.CONCAT(C105," - APPLICANT for ",A105)&amp;"&amp;cc="&amp;'CONCAT Codes'!$A$32&amp;"&amp;body="&amp;D105&amp;"%0A%0APlease see my resume and bio for the above tour.","Click HERE to apply")</f>
        <v>Click HERE to apply</v>
      </c>
      <c r="L105" s="24" t="s">
        <v>70</v>
      </c>
    </row>
    <row r="106" spans="1:12" ht="54.65" customHeight="1">
      <c r="A106" s="1" t="s">
        <v>673</v>
      </c>
      <c r="B106" s="23" t="s">
        <v>41</v>
      </c>
      <c r="C106" s="23" t="s">
        <v>674</v>
      </c>
      <c r="D106" s="15" t="s">
        <v>675</v>
      </c>
      <c r="E106" s="24" t="s">
        <v>687</v>
      </c>
      <c r="F106" s="23" t="s">
        <v>26</v>
      </c>
      <c r="G106" s="23" t="s">
        <v>348</v>
      </c>
      <c r="H106" s="23" t="s">
        <v>160</v>
      </c>
      <c r="I106" s="3" t="s">
        <v>15</v>
      </c>
      <c r="J106" s="24" t="s">
        <v>3</v>
      </c>
      <c r="K106" s="62" t="str">
        <f>HYPERLINK("mailto:"&amp;VLOOKUP(L106,'CONCAT Codes'!$A$14:$G$26,5,FALSE)&amp;"?subject="&amp;_xlfn.CONCAT(C106," - APPLICANT for ",A106)&amp;"&amp;cc="&amp;'CONCAT Codes'!$A$32&amp;"&amp;body="&amp;D106&amp;"%0A%0APlease see my resume and bio for the above tour.","Click HERE to apply")</f>
        <v>Click HERE to apply</v>
      </c>
      <c r="L106" s="24" t="s">
        <v>54</v>
      </c>
    </row>
    <row r="107" spans="1:12" ht="54.65" customHeight="1">
      <c r="A107" s="76" t="s">
        <v>315</v>
      </c>
      <c r="B107" s="77" t="s">
        <v>10</v>
      </c>
      <c r="C107" s="77" t="s">
        <v>316</v>
      </c>
      <c r="D107" s="78" t="s">
        <v>317</v>
      </c>
      <c r="E107" s="79" t="s">
        <v>321</v>
      </c>
      <c r="F107" s="77" t="s">
        <v>1</v>
      </c>
      <c r="G107" s="77" t="s">
        <v>57</v>
      </c>
      <c r="H107" s="77" t="s">
        <v>318</v>
      </c>
      <c r="I107" s="80" t="s">
        <v>319</v>
      </c>
      <c r="J107" s="79" t="s">
        <v>3</v>
      </c>
      <c r="K107" s="81" t="str">
        <f>HYPERLINK("mailto:"&amp;VLOOKUP(L107,'CONCAT Codes'!$A$14:$G$26,5,FALSE)&amp;"?subject="&amp;_xlfn.CONCAT(C107," - APPLICANT for ",A107)&amp;"&amp;cc="&amp;'CONCAT Codes'!$A$32&amp;"&amp;body="&amp;D107&amp;"%0A%0APlease see my resume and bio for the above tour.","Click HERE to apply")</f>
        <v>Click HERE to apply</v>
      </c>
      <c r="L107" s="79" t="s">
        <v>51</v>
      </c>
    </row>
    <row r="108" spans="1:12" ht="54.65" customHeight="1">
      <c r="A108" s="1" t="s">
        <v>542</v>
      </c>
      <c r="B108" s="23" t="s">
        <v>534</v>
      </c>
      <c r="C108" s="23" t="s">
        <v>535</v>
      </c>
      <c r="D108" s="15" t="s">
        <v>543</v>
      </c>
      <c r="E108" s="24" t="s">
        <v>589</v>
      </c>
      <c r="F108" s="23" t="s">
        <v>1</v>
      </c>
      <c r="G108" s="23" t="s">
        <v>544</v>
      </c>
      <c r="H108" s="23" t="s">
        <v>4</v>
      </c>
      <c r="I108" s="3"/>
      <c r="J108" s="24" t="s">
        <v>5</v>
      </c>
      <c r="K108" s="62" t="str">
        <f>HYPERLINK("mailto:"&amp;VLOOKUP(L108,'CONCAT Codes'!$A$14:$G$26,5,FALSE)&amp;"?subject="&amp;_xlfn.CONCAT(C108," - APPLICANT for ",A108)&amp;"&amp;cc="&amp;'CONCAT Codes'!$A$32&amp;"&amp;body="&amp;D108&amp;"%0A%0APlease see my resume and bio for the above tour.","Click HERE to apply")</f>
        <v>Click HERE to apply</v>
      </c>
      <c r="L108" s="24" t="s">
        <v>52</v>
      </c>
    </row>
    <row r="109" spans="1:12" ht="54.65" customHeight="1">
      <c r="A109" s="1" t="s">
        <v>301</v>
      </c>
      <c r="B109" s="23" t="s">
        <v>302</v>
      </c>
      <c r="C109" s="23" t="s">
        <v>303</v>
      </c>
      <c r="D109" s="15" t="s">
        <v>304</v>
      </c>
      <c r="E109" s="24" t="s">
        <v>307</v>
      </c>
      <c r="F109" s="23" t="s">
        <v>16</v>
      </c>
      <c r="G109" s="23" t="s">
        <v>40</v>
      </c>
      <c r="H109" s="23" t="s">
        <v>328</v>
      </c>
      <c r="I109" s="3"/>
      <c r="J109" s="24" t="s">
        <v>305</v>
      </c>
      <c r="K109" s="62" t="str">
        <f>HYPERLINK("mailto:"&amp;VLOOKUP(L109,'CONCAT Codes'!$A$14:$G$26,5,FALSE)&amp;"?subject="&amp;_xlfn.CONCAT(C109," - APPLICANT for ",A109)&amp;"&amp;cc="&amp;'CONCAT Codes'!$A$32&amp;"&amp;body="&amp;D109&amp;"%0A%0APlease see my resume and bio for the above tour.","Click HERE to apply")</f>
        <v>Click HERE to apply</v>
      </c>
      <c r="L109" s="24" t="s">
        <v>70</v>
      </c>
    </row>
    <row r="110" spans="1:12" ht="54.65" customHeight="1">
      <c r="A110" s="1" t="s">
        <v>381</v>
      </c>
      <c r="B110" s="23" t="s">
        <v>55</v>
      </c>
      <c r="C110" s="23" t="s">
        <v>380</v>
      </c>
      <c r="D110" s="15" t="s">
        <v>306</v>
      </c>
      <c r="E110" s="24" t="s">
        <v>414</v>
      </c>
      <c r="F110" s="23" t="s">
        <v>1</v>
      </c>
      <c r="G110" s="23" t="s">
        <v>39</v>
      </c>
      <c r="H110" s="23" t="s">
        <v>4</v>
      </c>
      <c r="I110" s="3"/>
      <c r="J110" s="24" t="s">
        <v>5</v>
      </c>
      <c r="K110" s="62" t="str">
        <f>HYPERLINK("mailto:"&amp;VLOOKUP(L110,'CONCAT Codes'!$A$14:$G$26,5,FALSE)&amp;"?subject="&amp;_xlfn.CONCAT(C110," - APPLICANT for ",A110)&amp;"&amp;cc="&amp;'CONCAT Codes'!$A$32&amp;"&amp;body="&amp;D110&amp;"%0A%0APlease see my resume and bio for the above tour.","Click HERE to apply")</f>
        <v>Click HERE to apply</v>
      </c>
      <c r="L110" s="24" t="s">
        <v>52</v>
      </c>
    </row>
    <row r="111" spans="1:12" ht="54.65" customHeight="1">
      <c r="A111" s="1" t="s">
        <v>382</v>
      </c>
      <c r="B111" s="23" t="s">
        <v>55</v>
      </c>
      <c r="C111" s="23" t="s">
        <v>380</v>
      </c>
      <c r="D111" s="15" t="s">
        <v>383</v>
      </c>
      <c r="E111" s="24" t="s">
        <v>415</v>
      </c>
      <c r="F111" s="23" t="s">
        <v>1</v>
      </c>
      <c r="G111" s="23" t="s">
        <v>43</v>
      </c>
      <c r="H111" s="23" t="s">
        <v>4</v>
      </c>
      <c r="I111" s="3"/>
      <c r="J111" s="24" t="s">
        <v>5</v>
      </c>
      <c r="K111" s="62" t="str">
        <f>HYPERLINK("mailto:"&amp;VLOOKUP(L111,'CONCAT Codes'!$A$14:$G$26,5,FALSE)&amp;"?subject="&amp;_xlfn.CONCAT(C111," - APPLICANT for ",A111)&amp;"&amp;cc="&amp;'CONCAT Codes'!$A$32&amp;"&amp;body="&amp;D111&amp;"%0A%0APlease see my resume and bio for the above tour.","Click HERE to apply")</f>
        <v>Click HERE to apply</v>
      </c>
      <c r="L111" s="24" t="s">
        <v>52</v>
      </c>
    </row>
    <row r="112" spans="1:12" ht="54.65" customHeight="1">
      <c r="A112" s="1" t="s">
        <v>384</v>
      </c>
      <c r="B112" s="23" t="s">
        <v>55</v>
      </c>
      <c r="C112" s="23" t="s">
        <v>380</v>
      </c>
      <c r="D112" s="15" t="s">
        <v>385</v>
      </c>
      <c r="E112" s="24" t="s">
        <v>405</v>
      </c>
      <c r="F112" s="23" t="s">
        <v>1</v>
      </c>
      <c r="G112" s="23" t="s">
        <v>39</v>
      </c>
      <c r="H112" s="23" t="s">
        <v>4</v>
      </c>
      <c r="I112" s="3"/>
      <c r="J112" s="24" t="s">
        <v>5</v>
      </c>
      <c r="K112" s="62" t="str">
        <f>HYPERLINK("mailto:"&amp;VLOOKUP(L112,'CONCAT Codes'!$A$14:$G$26,5,FALSE)&amp;"?subject="&amp;_xlfn.CONCAT(C112," - APPLICANT for ",A112)&amp;"&amp;cc="&amp;'CONCAT Codes'!$A$32&amp;"&amp;body="&amp;D112&amp;"%0A%0APlease see my resume and bio for the above tour.","Click HERE to apply")</f>
        <v>Click HERE to apply</v>
      </c>
      <c r="L112" s="24" t="s">
        <v>52</v>
      </c>
    </row>
    <row r="113" spans="1:12" ht="54.65" customHeight="1">
      <c r="A113" s="1" t="s">
        <v>386</v>
      </c>
      <c r="B113" s="23" t="s">
        <v>55</v>
      </c>
      <c r="C113" s="23" t="s">
        <v>380</v>
      </c>
      <c r="D113" s="15" t="s">
        <v>387</v>
      </c>
      <c r="E113" s="24" t="s">
        <v>406</v>
      </c>
      <c r="F113" s="23" t="s">
        <v>1</v>
      </c>
      <c r="G113" s="23" t="s">
        <v>388</v>
      </c>
      <c r="H113" s="23" t="s">
        <v>4</v>
      </c>
      <c r="I113" s="3"/>
      <c r="J113" s="24" t="s">
        <v>5</v>
      </c>
      <c r="K113" s="62" t="str">
        <f>HYPERLINK("mailto:"&amp;VLOOKUP(L113,'CONCAT Codes'!$A$14:$G$26,5,FALSE)&amp;"?subject="&amp;_xlfn.CONCAT(C113," - APPLICANT for ",A113)&amp;"&amp;cc="&amp;'CONCAT Codes'!$A$32&amp;"&amp;body="&amp;D113&amp;"%0A%0APlease see my resume and bio for the above tour.","Click HERE to apply")</f>
        <v>Click HERE to apply</v>
      </c>
      <c r="L113" s="24" t="s">
        <v>52</v>
      </c>
    </row>
    <row r="114" spans="1:12" ht="54.65" customHeight="1">
      <c r="A114" s="1" t="s">
        <v>389</v>
      </c>
      <c r="B114" s="23" t="s">
        <v>55</v>
      </c>
      <c r="C114" s="23" t="s">
        <v>380</v>
      </c>
      <c r="D114" s="15" t="s">
        <v>390</v>
      </c>
      <c r="E114" s="24" t="s">
        <v>407</v>
      </c>
      <c r="F114" s="23" t="s">
        <v>1</v>
      </c>
      <c r="G114" s="23" t="s">
        <v>388</v>
      </c>
      <c r="H114" s="23" t="s">
        <v>4</v>
      </c>
      <c r="I114" s="3"/>
      <c r="J114" s="24" t="s">
        <v>5</v>
      </c>
      <c r="K114" s="62" t="str">
        <f>HYPERLINK("mailto:"&amp;VLOOKUP(L114,'CONCAT Codes'!$A$14:$G$26,5,FALSE)&amp;"?subject="&amp;_xlfn.CONCAT(C114," - APPLICANT for ",A114)&amp;"&amp;cc="&amp;'CONCAT Codes'!$A$32&amp;"&amp;body="&amp;D114&amp;"%0A%0APlease see my resume and bio for the above tour.","Click HERE to apply")</f>
        <v>Click HERE to apply</v>
      </c>
      <c r="L114" s="24" t="s">
        <v>52</v>
      </c>
    </row>
    <row r="115" spans="1:12" ht="54.65" customHeight="1">
      <c r="A115" s="1" t="s">
        <v>391</v>
      </c>
      <c r="B115" s="23" t="s">
        <v>55</v>
      </c>
      <c r="C115" s="23" t="s">
        <v>380</v>
      </c>
      <c r="D115" s="15" t="s">
        <v>392</v>
      </c>
      <c r="E115" s="24" t="s">
        <v>408</v>
      </c>
      <c r="F115" s="23" t="s">
        <v>1</v>
      </c>
      <c r="G115" s="23" t="s">
        <v>388</v>
      </c>
      <c r="H115" s="23" t="s">
        <v>4</v>
      </c>
      <c r="I115" s="3"/>
      <c r="J115" s="24" t="s">
        <v>5</v>
      </c>
      <c r="K115" s="62" t="str">
        <f>HYPERLINK("mailto:"&amp;VLOOKUP(L115,'CONCAT Codes'!$A$14:$G$26,5,FALSE)&amp;"?subject="&amp;_xlfn.CONCAT(C115," - APPLICANT for ",A115)&amp;"&amp;cc="&amp;'CONCAT Codes'!$A$32&amp;"&amp;body="&amp;D115&amp;"%0A%0APlease see my resume and bio for the above tour.","Click HERE to apply")</f>
        <v>Click HERE to apply</v>
      </c>
      <c r="L115" s="24" t="s">
        <v>52</v>
      </c>
    </row>
    <row r="116" spans="1:12" ht="54.65" customHeight="1">
      <c r="A116" s="1" t="s">
        <v>393</v>
      </c>
      <c r="B116" s="23" t="s">
        <v>55</v>
      </c>
      <c r="C116" s="23" t="s">
        <v>380</v>
      </c>
      <c r="D116" s="15" t="s">
        <v>394</v>
      </c>
      <c r="E116" s="24" t="s">
        <v>409</v>
      </c>
      <c r="F116" s="23" t="s">
        <v>1</v>
      </c>
      <c r="G116" s="23" t="s">
        <v>314</v>
      </c>
      <c r="H116" s="23" t="s">
        <v>4</v>
      </c>
      <c r="I116" s="3"/>
      <c r="J116" s="24" t="s">
        <v>5</v>
      </c>
      <c r="K116" s="62" t="str">
        <f>HYPERLINK("mailto:"&amp;VLOOKUP(L116,'CONCAT Codes'!$A$14:$G$26,5,FALSE)&amp;"?subject="&amp;_xlfn.CONCAT(C116," - APPLICANT for ",A116)&amp;"&amp;cc="&amp;'CONCAT Codes'!$A$32&amp;"&amp;body="&amp;D116&amp;"%0A%0APlease see my resume and bio for the above tour.","Click HERE to apply")</f>
        <v>Click HERE to apply</v>
      </c>
      <c r="L116" s="24" t="s">
        <v>52</v>
      </c>
    </row>
    <row r="117" spans="1:12" ht="54.65" customHeight="1">
      <c r="A117" s="1" t="s">
        <v>397</v>
      </c>
      <c r="B117" s="23" t="s">
        <v>55</v>
      </c>
      <c r="C117" s="23" t="s">
        <v>380</v>
      </c>
      <c r="D117" s="15" t="s">
        <v>398</v>
      </c>
      <c r="E117" s="24" t="s">
        <v>411</v>
      </c>
      <c r="F117" s="23" t="s">
        <v>1</v>
      </c>
      <c r="G117" s="23" t="s">
        <v>314</v>
      </c>
      <c r="H117" s="23" t="s">
        <v>4</v>
      </c>
      <c r="I117" s="3"/>
      <c r="J117" s="24" t="s">
        <v>5</v>
      </c>
      <c r="K117" s="62" t="str">
        <f>HYPERLINK("mailto:"&amp;VLOOKUP(L117,'CONCAT Codes'!$A$14:$G$26,5,FALSE)&amp;"?subject="&amp;_xlfn.CONCAT(C117," - APPLICANT for ",A117)&amp;"&amp;cc="&amp;'CONCAT Codes'!$A$32&amp;"&amp;body="&amp;D117&amp;"%0A%0APlease see my resume and bio for the above tour.","Click HERE to apply")</f>
        <v>Click HERE to apply</v>
      </c>
      <c r="L117" s="24" t="s">
        <v>52</v>
      </c>
    </row>
    <row r="118" spans="1:12" ht="54.65" customHeight="1">
      <c r="A118" s="1" t="s">
        <v>395</v>
      </c>
      <c r="B118" s="23" t="s">
        <v>55</v>
      </c>
      <c r="C118" s="23" t="s">
        <v>380</v>
      </c>
      <c r="D118" s="15" t="s">
        <v>396</v>
      </c>
      <c r="E118" s="24" t="s">
        <v>410</v>
      </c>
      <c r="F118" s="23" t="s">
        <v>1</v>
      </c>
      <c r="G118" s="23" t="s">
        <v>314</v>
      </c>
      <c r="H118" s="23" t="s">
        <v>4</v>
      </c>
      <c r="I118" s="3"/>
      <c r="J118" s="24" t="s">
        <v>5</v>
      </c>
      <c r="K118" s="62" t="str">
        <f>HYPERLINK("mailto:"&amp;VLOOKUP(L118,'CONCAT Codes'!$A$14:$G$26,5,FALSE)&amp;"?subject="&amp;_xlfn.CONCAT(C118," - APPLICANT for ",A118)&amp;"&amp;cc="&amp;'CONCAT Codes'!$A$32&amp;"&amp;body="&amp;D118&amp;"%0A%0APlease see my resume and bio for the above tour.","Click HERE to apply")</f>
        <v>Click HERE to apply</v>
      </c>
      <c r="L118" s="24" t="s">
        <v>52</v>
      </c>
    </row>
    <row r="119" spans="1:12" ht="54.65" customHeight="1">
      <c r="A119" s="1" t="s">
        <v>677</v>
      </c>
      <c r="B119" s="23" t="s">
        <v>6</v>
      </c>
      <c r="C119" s="23" t="s">
        <v>678</v>
      </c>
      <c r="D119" s="15" t="s">
        <v>679</v>
      </c>
      <c r="E119" s="24" t="s">
        <v>689</v>
      </c>
      <c r="F119" s="23" t="s">
        <v>1</v>
      </c>
      <c r="G119" s="23" t="s">
        <v>680</v>
      </c>
      <c r="H119" s="23" t="s">
        <v>4</v>
      </c>
      <c r="I119" s="3"/>
      <c r="J119" s="24" t="s">
        <v>5</v>
      </c>
      <c r="K119" s="62" t="str">
        <f>HYPERLINK("mailto:"&amp;VLOOKUP(L119,'CONCAT Codes'!$A$14:$G$26,5,FALSE)&amp;"?subject="&amp;_xlfn.CONCAT(C119," - APPLICANT for ",A119)&amp;"&amp;cc="&amp;'CONCAT Codes'!$A$32&amp;"&amp;body="&amp;D119&amp;"%0A%0APlease see my resume and bio for the above tour.","Click HERE to apply")</f>
        <v>Click HERE to apply</v>
      </c>
      <c r="L119" s="24" t="s">
        <v>52</v>
      </c>
    </row>
    <row r="120" spans="1:12" ht="54.65" customHeight="1">
      <c r="A120" s="1" t="s">
        <v>685</v>
      </c>
      <c r="B120" s="23" t="s">
        <v>6</v>
      </c>
      <c r="C120" s="23" t="s">
        <v>678</v>
      </c>
      <c r="D120" s="15" t="s">
        <v>686</v>
      </c>
      <c r="E120" s="24" t="s">
        <v>695</v>
      </c>
      <c r="F120" s="23" t="s">
        <v>1</v>
      </c>
      <c r="G120" s="23" t="s">
        <v>549</v>
      </c>
      <c r="H120" s="23" t="s">
        <v>4</v>
      </c>
      <c r="I120" s="3"/>
      <c r="J120" s="24" t="s">
        <v>5</v>
      </c>
      <c r="K120" s="62" t="str">
        <f>HYPERLINK("mailto:"&amp;VLOOKUP(L120,'CONCAT Codes'!$A$14:$G$26,5,FALSE)&amp;"?subject="&amp;_xlfn.CONCAT(C120," - APPLICANT for ",A120)&amp;"&amp;cc="&amp;'CONCAT Codes'!$A$32&amp;"&amp;body="&amp;D120&amp;"%0A%0APlease see my resume and bio for the above tour.","Click HERE to apply")</f>
        <v>Click HERE to apply</v>
      </c>
      <c r="L120" s="24" t="s">
        <v>52</v>
      </c>
    </row>
  </sheetData>
  <autoFilter ref="A1:L87" xr:uid="{00000000-0001-0000-0000-000000000000}">
    <sortState xmlns:xlrd2="http://schemas.microsoft.com/office/spreadsheetml/2017/richdata2" ref="A2:L120">
      <sortCondition ref="I1:I87"/>
    </sortState>
  </autoFilter>
  <sortState xmlns:xlrd2="http://schemas.microsoft.com/office/spreadsheetml/2017/richdata2" ref="A2:M24">
    <sortCondition ref="M2:M24"/>
    <sortCondition ref="B2:B24"/>
    <sortCondition ref="C2:C24"/>
  </sortState>
  <conditionalFormatting sqref="A1:A1048576">
    <cfRule type="duplicateValues" dxfId="32" priority="1"/>
  </conditionalFormatting>
  <conditionalFormatting sqref="K1:K1048576">
    <cfRule type="containsText" dxfId="31" priority="3" operator="containsText" text="Click HERE to apply">
      <formula>NOT(ISERROR(SEARCH("Click HERE to apply",K1)))</formula>
    </cfRule>
  </conditionalFormatting>
  <pageMargins left="0.25" right="0.25" top="0.75" bottom="0.75" header="0.3" footer="0.3"/>
  <pageSetup scale="61" fitToHeight="0" orientation="landscape" horizontalDpi="1200" verticalDpi="1200" r:id="rId1"/>
  <headerFooter>
    <oddHeader>&amp;L&amp;D&amp;C&amp;"-,Bold"&amp;22PFI Available Tours&amp;"-,Regular"&amp;14
Positions are reviewed weekly and the website is updated as needed.  &amp;R&amp;P of &amp;N</oddHeader>
    <oddFooter>&amp;C&amp;"-,Bold Italic"&amp;12If you are interested in a position, click on the link or
email your resume and bio with the position you are interested in.&amp;"-,Regular"&amp;11
Email:  dfas.indianapolis-in.zh.mbx.pfi@mail.mil
Website: https://www.dfas.mil/pfi</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BFB39-075C-4F6B-9827-2D18833EDED2}">
  <dimension ref="A1:L67"/>
  <sheetViews>
    <sheetView zoomScale="90" zoomScaleNormal="90" workbookViewId="0">
      <selection activeCell="D8" sqref="D8"/>
    </sheetView>
  </sheetViews>
  <sheetFormatPr defaultRowHeight="56.5" customHeight="1"/>
  <cols>
    <col min="1" max="1" width="12.453125" customWidth="1"/>
    <col min="2" max="2" width="27.1796875" customWidth="1"/>
    <col min="3" max="3" width="28.1796875" customWidth="1"/>
    <col min="4" max="4" width="21.54296875" customWidth="1"/>
    <col min="5" max="5" width="44.453125" customWidth="1"/>
    <col min="6" max="6" width="9.81640625" customWidth="1"/>
    <col min="7" max="7" width="13.1796875" customWidth="1"/>
    <col min="8" max="8" width="12.81640625" customWidth="1"/>
    <col min="10" max="10" width="11.81640625" customWidth="1"/>
    <col min="11" max="11" width="18.1796875" customWidth="1"/>
    <col min="12" max="12" width="20.54296875" customWidth="1"/>
    <col min="13" max="13" width="40.81640625" customWidth="1"/>
  </cols>
  <sheetData>
    <row r="1" spans="1:12" s="8" customFormat="1" ht="56.5" customHeight="1">
      <c r="A1" s="6" t="s">
        <v>22</v>
      </c>
      <c r="B1" s="7" t="s">
        <v>23</v>
      </c>
      <c r="C1" s="7" t="s">
        <v>24</v>
      </c>
      <c r="D1" s="6" t="s">
        <v>25</v>
      </c>
      <c r="E1" s="6" t="s">
        <v>21</v>
      </c>
      <c r="F1" s="7" t="s">
        <v>18</v>
      </c>
      <c r="G1" s="7" t="s">
        <v>19</v>
      </c>
      <c r="H1" s="7" t="s">
        <v>20</v>
      </c>
      <c r="I1" s="6" t="s">
        <v>45</v>
      </c>
      <c r="J1" s="7" t="s">
        <v>46</v>
      </c>
      <c r="K1" s="5" t="s">
        <v>27</v>
      </c>
      <c r="L1" s="7" t="s">
        <v>48</v>
      </c>
    </row>
    <row r="2" spans="1:12" s="25" customFormat="1" ht="54.65" customHeight="1">
      <c r="A2" s="51" t="s">
        <v>271</v>
      </c>
      <c r="B2" s="52" t="s">
        <v>55</v>
      </c>
      <c r="C2" s="52" t="s">
        <v>56</v>
      </c>
      <c r="D2" s="51" t="s">
        <v>272</v>
      </c>
      <c r="E2" s="24" t="s">
        <v>274</v>
      </c>
      <c r="F2" s="24" t="s">
        <v>1</v>
      </c>
      <c r="G2" s="52" t="s">
        <v>29</v>
      </c>
      <c r="H2" s="52" t="s">
        <v>147</v>
      </c>
      <c r="I2" s="53" t="s">
        <v>32</v>
      </c>
      <c r="J2" s="52" t="s">
        <v>3</v>
      </c>
      <c r="K2" s="61" t="str">
        <f>HYPERLINK("mailto:"&amp;VLOOKUP(L2,'CONCAT Codes'!$A$14:$G$26,5,FALSE)&amp;"?subject="&amp;_xlfn.CONCAT(C2," - APPLICANT for ",A2)&amp;"&amp;cc="&amp;'CONCAT Codes'!$A$32&amp;"&amp;body="&amp;D2&amp;"%0A%0APlease see my resume and bio for the above tour.","Click HERE to apply")</f>
        <v>Click HERE to apply</v>
      </c>
      <c r="L2" s="52" t="s">
        <v>52</v>
      </c>
    </row>
    <row r="3" spans="1:12" s="25" customFormat="1" ht="54.65" customHeight="1">
      <c r="A3" s="1" t="s">
        <v>454</v>
      </c>
      <c r="B3" s="23" t="s">
        <v>0</v>
      </c>
      <c r="C3" s="23" t="s">
        <v>231</v>
      </c>
      <c r="D3" s="15" t="s">
        <v>524</v>
      </c>
      <c r="E3" s="24" t="s">
        <v>525</v>
      </c>
      <c r="F3" s="23" t="s">
        <v>26</v>
      </c>
      <c r="G3" s="23" t="s">
        <v>526</v>
      </c>
      <c r="H3" s="23" t="s">
        <v>35</v>
      </c>
      <c r="I3" s="3" t="s">
        <v>15</v>
      </c>
      <c r="J3" s="24" t="s">
        <v>3</v>
      </c>
      <c r="K3" s="62" t="str">
        <f>HYPERLINK("mailto:"&amp;VLOOKUP(L3,'CONCAT Codes'!$A$14:$G$26,5,FALSE)&amp;"?subject="&amp;_xlfn.CONCAT(C3," - APPLICANT for ",A3)&amp;"&amp;cc="&amp;'CONCAT Codes'!$A$32&amp;"&amp;body="&amp;D3&amp;"%0A%0APlease see my resume and bio for the above tour.","Click HERE to apply")</f>
        <v>Click HERE to apply</v>
      </c>
      <c r="L3" s="24" t="s">
        <v>53</v>
      </c>
    </row>
    <row r="4" spans="1:12" s="25" customFormat="1" ht="56.5" customHeight="1">
      <c r="A4" s="1" t="s">
        <v>529</v>
      </c>
      <c r="B4" s="23" t="s">
        <v>0</v>
      </c>
      <c r="C4" s="23" t="s">
        <v>231</v>
      </c>
      <c r="D4" s="15" t="s">
        <v>530</v>
      </c>
      <c r="E4" s="24" t="s">
        <v>533</v>
      </c>
      <c r="F4" s="23" t="s">
        <v>26</v>
      </c>
      <c r="G4" s="23" t="s">
        <v>40</v>
      </c>
      <c r="H4" s="23" t="s">
        <v>35</v>
      </c>
      <c r="I4" s="3" t="s">
        <v>15</v>
      </c>
      <c r="J4" s="24" t="s">
        <v>3</v>
      </c>
      <c r="K4" s="62" t="str">
        <f>HYPERLINK("mailto:"&amp;VLOOKUP(L4,'CONCAT Codes'!$A$14:$G$26,5,FALSE)&amp;"?subject="&amp;_xlfn.CONCAT(C4," - APPLICANT for ",A4)&amp;"&amp;cc="&amp;'CONCAT Codes'!$A$32&amp;"&amp;body="&amp;D4&amp;"%0A%0APlease see my resume and bio for the above tour.","Click HERE to apply")</f>
        <v>Click HERE to apply</v>
      </c>
      <c r="L4" s="24" t="s">
        <v>53</v>
      </c>
    </row>
    <row r="5" spans="1:12" s="25" customFormat="1" ht="56.5" customHeight="1">
      <c r="A5" s="1"/>
      <c r="B5" s="23"/>
      <c r="C5" s="23"/>
      <c r="D5" s="15"/>
      <c r="E5" s="24"/>
      <c r="F5" s="23"/>
      <c r="G5" s="23"/>
      <c r="H5" s="23"/>
      <c r="I5" s="3"/>
      <c r="J5" s="24"/>
      <c r="K5" s="62"/>
      <c r="L5" s="24"/>
    </row>
    <row r="6" spans="1:12" s="25" customFormat="1" ht="56.5" customHeight="1">
      <c r="A6" s="1"/>
      <c r="B6" s="23"/>
      <c r="C6" s="23"/>
      <c r="D6" s="15"/>
      <c r="E6" s="24"/>
      <c r="F6" s="23"/>
      <c r="G6" s="23"/>
      <c r="H6" s="23"/>
      <c r="I6" s="3"/>
      <c r="J6" s="24"/>
      <c r="K6" s="62"/>
      <c r="L6" s="24"/>
    </row>
    <row r="7" spans="1:12" s="25" customFormat="1" ht="56.5" customHeight="1">
      <c r="A7" s="51"/>
      <c r="B7" s="52"/>
      <c r="C7" s="52"/>
      <c r="D7" s="51"/>
      <c r="E7" s="24"/>
      <c r="F7" s="24"/>
      <c r="G7" s="52"/>
      <c r="H7" s="52"/>
      <c r="I7" s="53"/>
      <c r="J7" s="52"/>
      <c r="K7" s="62"/>
      <c r="L7" s="52"/>
    </row>
    <row r="8" spans="1:12" s="25" customFormat="1" ht="56.5" customHeight="1">
      <c r="A8" s="51"/>
      <c r="B8" s="52"/>
      <c r="C8" s="52"/>
      <c r="D8" s="51"/>
      <c r="E8" s="24"/>
      <c r="F8" s="24"/>
      <c r="G8" s="52"/>
      <c r="H8" s="52"/>
      <c r="I8" s="53"/>
      <c r="J8" s="52"/>
      <c r="K8" s="62"/>
      <c r="L8" s="52"/>
    </row>
    <row r="9" spans="1:12" s="25" customFormat="1" ht="56.5" customHeight="1">
      <c r="A9" s="51"/>
      <c r="B9" s="52"/>
      <c r="C9" s="52"/>
      <c r="D9" s="51"/>
      <c r="E9" s="24"/>
      <c r="F9" s="24"/>
      <c r="G9" s="52"/>
      <c r="H9" s="52"/>
      <c r="I9" s="53"/>
      <c r="J9" s="52"/>
      <c r="K9" s="62"/>
      <c r="L9" s="52"/>
    </row>
    <row r="10" spans="1:12" s="25" customFormat="1" ht="56.5" customHeight="1">
      <c r="A10" s="1"/>
      <c r="B10" s="23"/>
      <c r="C10" s="23"/>
      <c r="D10" s="15"/>
      <c r="E10" s="24"/>
      <c r="F10" s="23"/>
      <c r="G10" s="23"/>
      <c r="H10" s="23"/>
      <c r="I10" s="3"/>
      <c r="J10" s="24"/>
      <c r="K10" s="62"/>
      <c r="L10" s="24"/>
    </row>
    <row r="11" spans="1:12" s="25" customFormat="1" ht="56.5" customHeight="1">
      <c r="A11" s="1"/>
      <c r="B11" s="23"/>
      <c r="C11" s="23"/>
      <c r="D11" s="15"/>
      <c r="E11" s="24"/>
      <c r="F11" s="23"/>
      <c r="G11" s="23"/>
      <c r="H11" s="23"/>
      <c r="I11" s="3"/>
      <c r="J11" s="24"/>
      <c r="K11" s="72"/>
      <c r="L11" s="24"/>
    </row>
    <row r="12" spans="1:12" s="25" customFormat="1" ht="56.5" customHeight="1">
      <c r="A12" s="76"/>
      <c r="B12" s="77"/>
      <c r="C12" s="77"/>
      <c r="D12" s="78"/>
      <c r="E12" s="79"/>
      <c r="F12" s="77"/>
      <c r="G12" s="77"/>
      <c r="H12" s="77"/>
      <c r="I12" s="80"/>
      <c r="J12" s="79"/>
      <c r="K12" s="81"/>
      <c r="L12" s="79"/>
    </row>
    <row r="13" spans="1:12" s="25" customFormat="1" ht="56.5" customHeight="1">
      <c r="A13" s="1"/>
      <c r="B13" s="23"/>
      <c r="C13" s="23"/>
      <c r="D13" s="15"/>
      <c r="E13" s="24"/>
      <c r="F13" s="23"/>
      <c r="G13" s="23"/>
      <c r="H13" s="23"/>
      <c r="I13" s="3"/>
      <c r="J13" s="24"/>
      <c r="K13" s="62"/>
      <c r="L13" s="24"/>
    </row>
    <row r="14" spans="1:12" s="25" customFormat="1" ht="56.5" customHeight="1">
      <c r="A14" s="1"/>
      <c r="B14" s="23"/>
      <c r="C14" s="23"/>
      <c r="D14" s="15"/>
      <c r="E14" s="24"/>
      <c r="F14" s="23"/>
      <c r="G14" s="23"/>
      <c r="H14" s="23"/>
      <c r="I14" s="3"/>
      <c r="J14" s="48"/>
      <c r="K14" s="58"/>
      <c r="L14" s="24"/>
    </row>
    <row r="15" spans="1:12" s="25" customFormat="1" ht="56.5" customHeight="1">
      <c r="A15" s="1"/>
      <c r="B15" s="23"/>
      <c r="C15" s="23"/>
      <c r="D15" s="1"/>
      <c r="E15" s="23"/>
      <c r="F15" s="23"/>
      <c r="G15" s="23"/>
      <c r="H15" s="23"/>
      <c r="I15" s="3"/>
      <c r="J15" s="48"/>
      <c r="K15" s="58"/>
      <c r="L15" s="24"/>
    </row>
    <row r="16" spans="1:12" s="25" customFormat="1" ht="56.5" customHeight="1">
      <c r="A16" s="1"/>
      <c r="B16" s="23"/>
      <c r="C16" s="23"/>
      <c r="D16" s="15"/>
      <c r="E16" s="24"/>
      <c r="F16" s="23"/>
      <c r="G16" s="23"/>
      <c r="H16" s="23"/>
      <c r="I16" s="3"/>
      <c r="J16" s="48"/>
      <c r="K16" s="58"/>
      <c r="L16" s="24"/>
    </row>
    <row r="17" spans="1:12" s="25" customFormat="1" ht="56.5" customHeight="1">
      <c r="A17" s="1"/>
      <c r="B17" s="23"/>
      <c r="C17" s="23"/>
      <c r="D17" s="15"/>
      <c r="E17" s="24"/>
      <c r="F17" s="23"/>
      <c r="G17" s="23"/>
      <c r="H17" s="23"/>
      <c r="I17" s="3"/>
      <c r="J17" s="48"/>
      <c r="K17" s="60"/>
      <c r="L17" s="24"/>
    </row>
    <row r="18" spans="1:12" s="25" customFormat="1" ht="56.5" customHeight="1">
      <c r="A18" s="1"/>
      <c r="B18" s="23"/>
      <c r="C18" s="23"/>
      <c r="D18" s="15"/>
      <c r="E18" s="24"/>
      <c r="F18" s="23"/>
      <c r="G18" s="23"/>
      <c r="H18" s="23"/>
      <c r="I18" s="3"/>
      <c r="J18" s="48"/>
      <c r="K18" s="58"/>
      <c r="L18" s="24"/>
    </row>
    <row r="19" spans="1:12" s="25" customFormat="1" ht="56.5" customHeight="1">
      <c r="A19" s="1"/>
      <c r="B19" s="23"/>
      <c r="C19" s="23"/>
      <c r="D19" s="15"/>
      <c r="E19" s="24"/>
      <c r="F19" s="23"/>
      <c r="G19" s="23"/>
      <c r="H19" s="23"/>
      <c r="I19" s="3"/>
      <c r="J19" s="48"/>
      <c r="K19" s="58"/>
      <c r="L19" s="24"/>
    </row>
    <row r="20" spans="1:12" s="25" customFormat="1" ht="56.5" customHeight="1">
      <c r="A20" s="1"/>
      <c r="B20" s="23"/>
      <c r="C20" s="23"/>
      <c r="D20" s="15"/>
      <c r="E20" s="24"/>
      <c r="F20" s="23"/>
      <c r="G20" s="23"/>
      <c r="H20" s="23"/>
      <c r="I20" s="3"/>
      <c r="J20" s="48"/>
      <c r="K20" s="60"/>
      <c r="L20" s="24"/>
    </row>
    <row r="21" spans="1:12" s="25" customFormat="1" ht="56.5" customHeight="1">
      <c r="A21" s="1"/>
      <c r="B21" s="23"/>
      <c r="C21" s="23"/>
      <c r="D21" s="15"/>
      <c r="E21" s="24"/>
      <c r="F21" s="23"/>
      <c r="G21" s="23"/>
      <c r="H21" s="23"/>
      <c r="I21" s="3"/>
      <c r="J21" s="48"/>
      <c r="K21" s="58"/>
      <c r="L21" s="24"/>
    </row>
    <row r="22" spans="1:12" s="25" customFormat="1" ht="56.5" customHeight="1">
      <c r="A22" s="1"/>
      <c r="B22" s="23"/>
      <c r="C22" s="23"/>
      <c r="D22" s="15"/>
      <c r="E22" s="24"/>
      <c r="F22" s="23"/>
      <c r="G22" s="23"/>
      <c r="H22" s="23"/>
      <c r="I22" s="3"/>
      <c r="J22" s="48"/>
      <c r="K22" s="58"/>
      <c r="L22" s="24"/>
    </row>
    <row r="23" spans="1:12" s="25" customFormat="1" ht="56.5" customHeight="1">
      <c r="A23" s="1"/>
      <c r="B23" s="23"/>
      <c r="C23" s="23"/>
      <c r="D23" s="15"/>
      <c r="E23" s="24"/>
      <c r="F23" s="23"/>
      <c r="G23" s="23"/>
      <c r="H23" s="23"/>
      <c r="I23" s="3"/>
      <c r="J23" s="48"/>
      <c r="K23" s="58"/>
      <c r="L23" s="24"/>
    </row>
    <row r="24" spans="1:12" s="25" customFormat="1" ht="56.5" customHeight="1">
      <c r="A24" s="1"/>
      <c r="B24" s="23"/>
      <c r="C24" s="23"/>
      <c r="D24" s="15"/>
      <c r="E24" s="24"/>
      <c r="F24" s="23"/>
      <c r="G24" s="23"/>
      <c r="H24" s="23"/>
      <c r="I24" s="3"/>
      <c r="J24" s="48"/>
      <c r="K24" s="58"/>
      <c r="L24" s="24"/>
    </row>
    <row r="25" spans="1:12" s="25" customFormat="1" ht="56.5" customHeight="1">
      <c r="A25" s="1"/>
      <c r="B25" s="23"/>
      <c r="C25" s="23"/>
      <c r="D25" s="15"/>
      <c r="E25" s="24"/>
      <c r="F25" s="23"/>
      <c r="G25" s="23"/>
      <c r="H25" s="23"/>
      <c r="I25" s="3"/>
      <c r="J25" s="48"/>
      <c r="K25" s="58"/>
      <c r="L25" s="24"/>
    </row>
    <row r="26" spans="1:12" s="25" customFormat="1" ht="56.5" customHeight="1">
      <c r="A26" s="23"/>
      <c r="B26" s="23"/>
      <c r="C26" s="23"/>
      <c r="D26" s="1"/>
      <c r="E26" s="23"/>
      <c r="F26" s="24"/>
      <c r="G26" s="24"/>
      <c r="H26" s="24"/>
      <c r="I26" s="3"/>
      <c r="J26" s="48"/>
      <c r="K26" s="58"/>
      <c r="L26" s="24"/>
    </row>
    <row r="27" spans="1:12" s="25" customFormat="1" ht="56.5" customHeight="1">
      <c r="A27" s="1"/>
      <c r="B27" s="23"/>
      <c r="C27" s="23"/>
      <c r="D27" s="15"/>
      <c r="E27" s="24"/>
      <c r="F27" s="23"/>
      <c r="G27" s="23"/>
      <c r="H27" s="23"/>
      <c r="I27" s="3"/>
      <c r="J27" s="48"/>
      <c r="K27" s="60"/>
      <c r="L27" s="24"/>
    </row>
    <row r="28" spans="1:12" s="25" customFormat="1" ht="56.5" customHeight="1">
      <c r="A28" s="1"/>
      <c r="B28" s="23"/>
      <c r="C28" s="23"/>
      <c r="D28" s="15"/>
      <c r="E28" s="24"/>
      <c r="F28" s="23"/>
      <c r="G28" s="23"/>
      <c r="H28" s="23"/>
      <c r="I28" s="3"/>
      <c r="J28" s="48"/>
      <c r="K28" s="60"/>
      <c r="L28" s="24"/>
    </row>
    <row r="29" spans="1:12" s="25" customFormat="1" ht="56.5" customHeight="1">
      <c r="A29" s="1"/>
      <c r="B29" s="23"/>
      <c r="C29" s="23"/>
      <c r="D29" s="15"/>
      <c r="E29" s="24"/>
      <c r="F29" s="23"/>
      <c r="G29" s="23"/>
      <c r="H29" s="23"/>
      <c r="I29" s="3"/>
      <c r="J29" s="48"/>
      <c r="K29" s="60"/>
      <c r="L29" s="24"/>
    </row>
    <row r="30" spans="1:12" s="25" customFormat="1" ht="56.5" customHeight="1">
      <c r="A30" s="1"/>
      <c r="B30" s="23"/>
      <c r="C30" s="23"/>
      <c r="D30" s="15"/>
      <c r="E30" s="24"/>
      <c r="F30" s="23"/>
      <c r="G30" s="23"/>
      <c r="H30" s="23"/>
      <c r="I30" s="3"/>
      <c r="J30" s="48"/>
      <c r="K30" s="60"/>
      <c r="L30" s="24"/>
    </row>
    <row r="31" spans="1:12" s="25" customFormat="1" ht="56.5" customHeight="1">
      <c r="A31" s="1"/>
      <c r="B31" s="23"/>
      <c r="C31" s="23"/>
      <c r="D31" s="15"/>
      <c r="E31" s="24"/>
      <c r="F31" s="23"/>
      <c r="G31" s="23"/>
      <c r="H31" s="23"/>
      <c r="I31" s="3"/>
      <c r="J31" s="48"/>
      <c r="K31" s="60"/>
      <c r="L31" s="24"/>
    </row>
    <row r="32" spans="1:12" s="25" customFormat="1" ht="56.5" customHeight="1">
      <c r="A32" s="23"/>
      <c r="B32" s="23"/>
      <c r="C32" s="23"/>
      <c r="D32" s="1"/>
      <c r="E32" s="23"/>
      <c r="F32" s="24"/>
      <c r="G32" s="24"/>
      <c r="H32" s="24"/>
      <c r="I32" s="3"/>
      <c r="J32" s="48"/>
      <c r="K32" s="58"/>
      <c r="L32" s="24"/>
    </row>
    <row r="33" spans="1:12" s="25" customFormat="1" ht="54.65" customHeight="1">
      <c r="A33" s="1"/>
      <c r="B33" s="23"/>
      <c r="C33" s="23"/>
      <c r="D33" s="15"/>
      <c r="E33" s="24"/>
      <c r="F33" s="23"/>
      <c r="G33" s="23"/>
      <c r="H33" s="23"/>
      <c r="I33" s="3"/>
      <c r="J33" s="48"/>
      <c r="K33" s="60"/>
      <c r="L33" s="24"/>
    </row>
    <row r="34" spans="1:12" s="25" customFormat="1" ht="54.65" customHeight="1">
      <c r="A34" s="1"/>
      <c r="B34" s="23"/>
      <c r="C34" s="23"/>
      <c r="D34" s="15"/>
      <c r="E34" s="24"/>
      <c r="F34" s="23"/>
      <c r="G34" s="23"/>
      <c r="H34" s="23"/>
      <c r="I34" s="3"/>
      <c r="J34" s="48"/>
      <c r="K34" s="60"/>
      <c r="L34" s="24"/>
    </row>
    <row r="35" spans="1:12" s="25" customFormat="1" ht="54.65" customHeight="1">
      <c r="A35" s="1"/>
      <c r="B35" s="23"/>
      <c r="C35" s="23"/>
      <c r="D35" s="15"/>
      <c r="E35" s="24"/>
      <c r="F35" s="23"/>
      <c r="G35" s="23"/>
      <c r="H35" s="23"/>
      <c r="I35" s="3"/>
      <c r="J35" s="48"/>
      <c r="K35" s="60"/>
      <c r="L35" s="24"/>
    </row>
    <row r="36" spans="1:12" s="25" customFormat="1" ht="54.65" customHeight="1">
      <c r="A36" s="1"/>
      <c r="B36" s="23"/>
      <c r="C36" s="23"/>
      <c r="D36" s="15"/>
      <c r="E36" s="24"/>
      <c r="F36" s="23"/>
      <c r="G36" s="23"/>
      <c r="H36" s="23"/>
      <c r="I36" s="3"/>
      <c r="J36" s="48"/>
      <c r="K36" s="60"/>
      <c r="L36" s="24"/>
    </row>
    <row r="37" spans="1:12" s="25" customFormat="1" ht="54.65" customHeight="1">
      <c r="A37" s="1"/>
      <c r="B37" s="23"/>
      <c r="C37" s="23"/>
      <c r="D37" s="15"/>
      <c r="E37" s="24"/>
      <c r="F37" s="23"/>
      <c r="G37" s="23"/>
      <c r="H37" s="23"/>
      <c r="I37" s="3"/>
      <c r="J37" s="48"/>
      <c r="K37" s="60"/>
      <c r="L37" s="24"/>
    </row>
    <row r="38" spans="1:12" s="25" customFormat="1" ht="54.65" customHeight="1">
      <c r="A38" s="1"/>
      <c r="B38" s="23"/>
      <c r="C38" s="23"/>
      <c r="D38" s="15"/>
      <c r="E38" s="24"/>
      <c r="F38" s="23"/>
      <c r="G38" s="23"/>
      <c r="H38" s="23"/>
      <c r="I38" s="3"/>
      <c r="J38" s="48"/>
      <c r="K38" s="60"/>
      <c r="L38" s="24"/>
    </row>
    <row r="39" spans="1:12" s="25" customFormat="1" ht="54.65" customHeight="1">
      <c r="A39" s="1"/>
      <c r="B39" s="23"/>
      <c r="C39" s="23"/>
      <c r="D39" s="15"/>
      <c r="E39" s="24"/>
      <c r="F39" s="23"/>
      <c r="G39" s="23"/>
      <c r="H39" s="23"/>
      <c r="I39" s="3"/>
      <c r="J39" s="48"/>
      <c r="K39" s="60"/>
      <c r="L39" s="24"/>
    </row>
    <row r="40" spans="1:12" s="25" customFormat="1" ht="54.65" customHeight="1">
      <c r="A40" s="23"/>
      <c r="B40" s="23"/>
      <c r="C40" s="23"/>
      <c r="D40" s="1"/>
      <c r="E40" s="23"/>
      <c r="F40" s="24"/>
      <c r="G40" s="24"/>
      <c r="H40" s="24"/>
      <c r="I40" s="3"/>
      <c r="J40" s="48"/>
      <c r="K40" s="58"/>
      <c r="L40" s="24"/>
    </row>
    <row r="41" spans="1:12" s="25" customFormat="1" ht="54.65" customHeight="1">
      <c r="A41" s="1"/>
      <c r="B41" s="23"/>
      <c r="C41" s="23"/>
      <c r="D41" s="15"/>
      <c r="E41" s="24"/>
      <c r="F41" s="23"/>
      <c r="G41" s="23"/>
      <c r="H41" s="23"/>
      <c r="I41" s="3"/>
      <c r="J41" s="48"/>
      <c r="K41" s="58"/>
      <c r="L41" s="24"/>
    </row>
    <row r="42" spans="1:12" s="25" customFormat="1" ht="54.65" customHeight="1">
      <c r="A42" s="1"/>
      <c r="B42" s="23"/>
      <c r="C42" s="23"/>
      <c r="D42" s="15"/>
      <c r="E42" s="24"/>
      <c r="F42" s="23"/>
      <c r="G42" s="23"/>
      <c r="H42" s="23"/>
      <c r="I42" s="3"/>
      <c r="J42" s="48"/>
      <c r="K42" s="60"/>
      <c r="L42" s="24"/>
    </row>
    <row r="43" spans="1:12" s="25" customFormat="1" ht="54.65" customHeight="1">
      <c r="A43" s="1"/>
      <c r="B43" s="23"/>
      <c r="C43" s="23"/>
      <c r="D43" s="15"/>
      <c r="E43" s="54"/>
      <c r="F43" s="23"/>
      <c r="G43" s="23"/>
      <c r="H43" s="23"/>
      <c r="I43" s="3"/>
      <c r="J43" s="48"/>
      <c r="K43" s="58"/>
      <c r="L43" s="24"/>
    </row>
    <row r="44" spans="1:12" s="25" customFormat="1" ht="54.65" customHeight="1">
      <c r="A44" s="1"/>
      <c r="B44" s="23"/>
      <c r="C44" s="23"/>
      <c r="D44" s="15"/>
      <c r="E44" s="24"/>
      <c r="F44" s="23"/>
      <c r="G44" s="23"/>
      <c r="H44" s="23"/>
      <c r="I44" s="3"/>
      <c r="J44" s="48"/>
      <c r="K44" s="59"/>
      <c r="L44" s="24"/>
    </row>
    <row r="45" spans="1:12" s="25" customFormat="1" ht="54.65" customHeight="1">
      <c r="A45" s="1"/>
      <c r="B45" s="23"/>
      <c r="C45" s="23"/>
      <c r="D45" s="15"/>
      <c r="E45" s="24"/>
      <c r="F45" s="23"/>
      <c r="G45" s="23"/>
      <c r="H45" s="23"/>
      <c r="I45" s="3"/>
      <c r="J45" s="48"/>
      <c r="K45" s="59"/>
      <c r="L45" s="24"/>
    </row>
    <row r="46" spans="1:12" s="25" customFormat="1" ht="54.65" customHeight="1">
      <c r="A46" s="1"/>
      <c r="B46" s="23"/>
      <c r="C46" s="23"/>
      <c r="D46" s="15"/>
      <c r="E46" s="24"/>
      <c r="F46" s="23"/>
      <c r="G46" s="23"/>
      <c r="H46" s="23"/>
      <c r="I46" s="3"/>
      <c r="J46" s="48"/>
      <c r="K46" s="59"/>
      <c r="L46" s="24"/>
    </row>
    <row r="47" spans="1:12" s="25" customFormat="1" ht="54.65" customHeight="1">
      <c r="A47" s="1"/>
      <c r="B47" s="23"/>
      <c r="C47" s="23"/>
      <c r="D47" s="15"/>
      <c r="E47" s="24"/>
      <c r="F47" s="23"/>
      <c r="G47" s="23"/>
      <c r="H47" s="23"/>
      <c r="I47" s="3"/>
      <c r="J47" s="48"/>
      <c r="K47" s="59"/>
      <c r="L47" s="24"/>
    </row>
    <row r="48" spans="1:12" s="25" customFormat="1" ht="54.65" customHeight="1">
      <c r="A48" s="1"/>
      <c r="B48" s="23"/>
      <c r="C48" s="23"/>
      <c r="D48" s="15"/>
      <c r="E48" s="24"/>
      <c r="F48" s="23"/>
      <c r="G48" s="23"/>
      <c r="H48" s="23"/>
      <c r="I48" s="3"/>
      <c r="J48" s="48"/>
      <c r="K48" s="59"/>
      <c r="L48" s="24"/>
    </row>
    <row r="49" spans="1:12" s="25" customFormat="1" ht="54.65" customHeight="1">
      <c r="A49" s="1"/>
      <c r="B49" s="23"/>
      <c r="C49" s="23"/>
      <c r="D49" s="1"/>
      <c r="E49" s="23"/>
      <c r="F49" s="23"/>
      <c r="G49" s="23"/>
      <c r="H49" s="23"/>
      <c r="I49" s="3"/>
      <c r="J49" s="48"/>
      <c r="K49" s="59"/>
      <c r="L49" s="24"/>
    </row>
    <row r="50" spans="1:12" s="25" customFormat="1" ht="54.65" customHeight="1">
      <c r="A50" s="1"/>
      <c r="B50" s="23"/>
      <c r="C50" s="23"/>
      <c r="D50" s="1"/>
      <c r="E50" s="23"/>
      <c r="F50" s="23"/>
      <c r="G50" s="23"/>
      <c r="H50" s="23"/>
      <c r="I50" s="3"/>
      <c r="J50" s="48"/>
      <c r="K50" s="59"/>
      <c r="L50" s="24"/>
    </row>
    <row r="51" spans="1:12" s="25" customFormat="1" ht="54.65" customHeight="1">
      <c r="A51" s="1"/>
      <c r="B51" s="23"/>
      <c r="C51" s="23"/>
      <c r="D51" s="1"/>
      <c r="E51" s="23"/>
      <c r="F51" s="23"/>
      <c r="G51" s="23"/>
      <c r="H51" s="23"/>
      <c r="I51" s="3"/>
      <c r="J51" s="48"/>
      <c r="K51" s="59"/>
      <c r="L51" s="24"/>
    </row>
    <row r="52" spans="1:12" s="25" customFormat="1" ht="54.65" customHeight="1">
      <c r="A52" s="1"/>
      <c r="B52" s="23"/>
      <c r="C52" s="23"/>
      <c r="D52" s="15"/>
      <c r="E52" s="23"/>
      <c r="F52" s="24"/>
      <c r="G52" s="23"/>
      <c r="H52" s="23"/>
      <c r="I52" s="3"/>
      <c r="J52" s="48"/>
      <c r="K52" s="59"/>
      <c r="L52" s="24"/>
    </row>
    <row r="53" spans="1:12" s="25" customFormat="1" ht="54.65" customHeight="1">
      <c r="A53" s="1"/>
      <c r="B53" s="23"/>
      <c r="C53" s="23"/>
      <c r="D53" s="15"/>
      <c r="E53" s="24"/>
      <c r="F53" s="23"/>
      <c r="G53" s="23"/>
      <c r="H53" s="23"/>
      <c r="I53" s="3"/>
      <c r="J53" s="48"/>
      <c r="K53" s="59"/>
      <c r="L53" s="24"/>
    </row>
    <row r="54" spans="1:12" s="25" customFormat="1" ht="54.65" customHeight="1">
      <c r="A54" s="1"/>
      <c r="B54" s="23"/>
      <c r="C54" s="23"/>
      <c r="D54" s="15"/>
      <c r="E54" s="23"/>
      <c r="F54" s="24"/>
      <c r="G54" s="23"/>
      <c r="H54" s="23"/>
      <c r="I54" s="3"/>
      <c r="J54" s="48"/>
      <c r="K54" s="59"/>
      <c r="L54" s="24"/>
    </row>
    <row r="55" spans="1:12" s="25" customFormat="1" ht="54.65" customHeight="1">
      <c r="A55" s="1"/>
      <c r="B55" s="23"/>
      <c r="C55" s="23"/>
      <c r="D55" s="15"/>
      <c r="E55" s="24"/>
      <c r="F55" s="23"/>
      <c r="G55" s="23"/>
      <c r="H55" s="23"/>
      <c r="I55" s="3"/>
      <c r="J55" s="48"/>
      <c r="K55" s="59"/>
      <c r="L55" s="24"/>
    </row>
    <row r="56" spans="1:12" s="25" customFormat="1" ht="54.65" customHeight="1">
      <c r="A56" s="1"/>
      <c r="B56" s="23"/>
      <c r="C56" s="23"/>
      <c r="D56" s="15"/>
      <c r="E56" s="24"/>
      <c r="F56" s="23"/>
      <c r="G56" s="23"/>
      <c r="H56" s="23"/>
      <c r="I56" s="3"/>
      <c r="J56" s="48"/>
      <c r="K56" s="59"/>
      <c r="L56" s="24"/>
    </row>
    <row r="57" spans="1:12" s="25" customFormat="1" ht="54.65" customHeight="1">
      <c r="A57" s="1"/>
      <c r="B57" s="23"/>
      <c r="C57" s="23"/>
      <c r="D57" s="15"/>
      <c r="E57" s="24"/>
      <c r="F57" s="23"/>
      <c r="G57" s="23"/>
      <c r="H57" s="23"/>
      <c r="I57" s="3"/>
      <c r="J57" s="48"/>
      <c r="K57" s="59"/>
      <c r="L57" s="24"/>
    </row>
    <row r="58" spans="1:12" s="25" customFormat="1" ht="54.65" customHeight="1">
      <c r="A58" s="1"/>
      <c r="B58" s="23"/>
      <c r="C58" s="23"/>
      <c r="D58" s="15"/>
      <c r="E58" s="24"/>
      <c r="F58" s="23"/>
      <c r="G58" s="23"/>
      <c r="H58" s="23"/>
      <c r="I58" s="3"/>
      <c r="J58" s="48"/>
      <c r="K58" s="59"/>
      <c r="L58" s="24"/>
    </row>
    <row r="59" spans="1:12" s="25" customFormat="1" ht="54.65" customHeight="1">
      <c r="A59" s="1"/>
      <c r="B59" s="23"/>
      <c r="C59" s="23"/>
      <c r="D59" s="15"/>
      <c r="E59" s="24"/>
      <c r="F59" s="23"/>
      <c r="G59" s="23"/>
      <c r="H59" s="23"/>
      <c r="I59" s="3"/>
      <c r="J59" s="48"/>
      <c r="K59" s="59"/>
      <c r="L59" s="24"/>
    </row>
    <row r="60" spans="1:12" s="25" customFormat="1" ht="54.65" customHeight="1">
      <c r="A60" s="1"/>
      <c r="B60" s="23"/>
      <c r="C60" s="23"/>
      <c r="D60" s="15"/>
      <c r="E60" s="24"/>
      <c r="F60" s="23"/>
      <c r="G60" s="23"/>
      <c r="H60" s="23"/>
      <c r="I60" s="3"/>
      <c r="J60" s="48"/>
      <c r="K60" s="59"/>
      <c r="L60" s="24"/>
    </row>
    <row r="61" spans="1:12" s="25" customFormat="1" ht="54.65" customHeight="1">
      <c r="A61" s="1"/>
      <c r="B61" s="23"/>
      <c r="C61" s="23"/>
      <c r="D61" s="15"/>
      <c r="E61" s="24"/>
      <c r="F61" s="23"/>
      <c r="G61" s="23"/>
      <c r="H61" s="23"/>
      <c r="I61" s="3"/>
      <c r="J61" s="48"/>
      <c r="K61" s="59"/>
      <c r="L61" s="24"/>
    </row>
    <row r="62" spans="1:12" s="25" customFormat="1" ht="54.65" customHeight="1">
      <c r="A62" s="1"/>
      <c r="B62" s="23"/>
      <c r="C62" s="23"/>
      <c r="D62" s="15"/>
      <c r="E62" s="24"/>
      <c r="F62" s="23"/>
      <c r="G62" s="23"/>
      <c r="H62" s="23"/>
      <c r="I62" s="3"/>
      <c r="J62" s="48"/>
      <c r="K62" s="59"/>
      <c r="L62" s="24"/>
    </row>
    <row r="63" spans="1:12" s="25" customFormat="1" ht="54.65" customHeight="1">
      <c r="A63" s="1"/>
      <c r="B63" s="23"/>
      <c r="C63" s="23"/>
      <c r="D63" s="15"/>
      <c r="E63" s="24"/>
      <c r="F63" s="23"/>
      <c r="G63" s="23"/>
      <c r="H63" s="23"/>
      <c r="I63" s="3"/>
      <c r="J63" s="48"/>
      <c r="K63" s="59"/>
      <c r="L63" s="24"/>
    </row>
    <row r="64" spans="1:12" s="25" customFormat="1" ht="54.65" customHeight="1">
      <c r="A64" s="51"/>
      <c r="B64" s="52"/>
      <c r="C64" s="52"/>
      <c r="D64" s="51"/>
      <c r="E64" s="24"/>
      <c r="F64" s="52"/>
      <c r="G64" s="52"/>
      <c r="H64" s="52"/>
      <c r="I64" s="53"/>
      <c r="J64" s="55"/>
      <c r="K64" s="59"/>
      <c r="L64" s="52"/>
    </row>
    <row r="65" spans="1:12" s="25" customFormat="1" ht="54.65" customHeight="1">
      <c r="A65" s="23"/>
      <c r="B65" s="23"/>
      <c r="C65" s="23"/>
      <c r="D65" s="1"/>
      <c r="E65" s="23"/>
      <c r="F65" s="24"/>
      <c r="G65" s="24"/>
      <c r="H65" s="24"/>
      <c r="I65" s="3"/>
      <c r="J65" s="48"/>
      <c r="K65" s="59"/>
      <c r="L65" s="24"/>
    </row>
    <row r="66" spans="1:12" s="25" customFormat="1" ht="54.65" customHeight="1">
      <c r="A66" s="1"/>
      <c r="B66" s="23"/>
      <c r="C66" s="23"/>
      <c r="D66" s="15"/>
      <c r="E66" s="24"/>
      <c r="F66" s="23"/>
      <c r="G66" s="23"/>
      <c r="H66" s="23"/>
      <c r="I66" s="3"/>
      <c r="J66" s="48"/>
      <c r="K66" s="59"/>
      <c r="L66" s="24"/>
    </row>
    <row r="67" spans="1:12" s="25" customFormat="1" ht="54.65" customHeight="1">
      <c r="A67" s="1"/>
      <c r="B67" s="23"/>
      <c r="C67" s="23"/>
      <c r="D67" s="15"/>
      <c r="E67" s="24"/>
      <c r="F67" s="23"/>
      <c r="G67" s="23"/>
      <c r="H67" s="23"/>
      <c r="I67" s="3"/>
      <c r="J67" s="48"/>
      <c r="K67" s="59"/>
      <c r="L67" s="24"/>
    </row>
  </sheetData>
  <autoFilter ref="A1:M1" xr:uid="{B5FBFB39-075C-4F6B-9827-2D18833EDED2}">
    <sortState xmlns:xlrd2="http://schemas.microsoft.com/office/spreadsheetml/2017/richdata2" ref="A2:M11">
      <sortCondition ref="C1"/>
    </sortState>
  </autoFilter>
  <conditionalFormatting sqref="A1">
    <cfRule type="duplicateValues" dxfId="30" priority="692"/>
  </conditionalFormatting>
  <conditionalFormatting sqref="A2">
    <cfRule type="duplicateValues" dxfId="29" priority="5"/>
  </conditionalFormatting>
  <conditionalFormatting sqref="A3">
    <cfRule type="duplicateValues" dxfId="28" priority="3"/>
  </conditionalFormatting>
  <conditionalFormatting sqref="A4">
    <cfRule type="duplicateValues" dxfId="27" priority="1"/>
  </conditionalFormatting>
  <conditionalFormatting sqref="A5">
    <cfRule type="duplicateValues" dxfId="26" priority="15"/>
  </conditionalFormatting>
  <conditionalFormatting sqref="A6">
    <cfRule type="duplicateValues" dxfId="25" priority="13"/>
  </conditionalFormatting>
  <conditionalFormatting sqref="A7:A9">
    <cfRule type="duplicateValues" dxfId="24" priority="11"/>
  </conditionalFormatting>
  <conditionalFormatting sqref="A10">
    <cfRule type="duplicateValues" dxfId="23" priority="9"/>
  </conditionalFormatting>
  <conditionalFormatting sqref="A11">
    <cfRule type="duplicateValues" dxfId="22" priority="33"/>
  </conditionalFormatting>
  <conditionalFormatting sqref="A12">
    <cfRule type="duplicateValues" dxfId="21" priority="31"/>
  </conditionalFormatting>
  <conditionalFormatting sqref="A13">
    <cfRule type="duplicateValues" dxfId="20" priority="29"/>
  </conditionalFormatting>
  <conditionalFormatting sqref="A14:A17">
    <cfRule type="duplicateValues" dxfId="19" priority="322"/>
  </conditionalFormatting>
  <conditionalFormatting sqref="A18:A31">
    <cfRule type="duplicateValues" dxfId="18" priority="320"/>
  </conditionalFormatting>
  <conditionalFormatting sqref="A32">
    <cfRule type="duplicateValues" dxfId="17" priority="318"/>
  </conditionalFormatting>
  <conditionalFormatting sqref="A33:A35">
    <cfRule type="duplicateValues" dxfId="16" priority="316"/>
  </conditionalFormatting>
  <conditionalFormatting sqref="A36:A39">
    <cfRule type="duplicateValues" dxfId="15" priority="314"/>
  </conditionalFormatting>
  <conditionalFormatting sqref="A40:A43">
    <cfRule type="duplicateValues" dxfId="14" priority="312"/>
  </conditionalFormatting>
  <conditionalFormatting sqref="A44:A67">
    <cfRule type="duplicateValues" dxfId="13" priority="310"/>
  </conditionalFormatting>
  <conditionalFormatting sqref="A68:A1048576 A1">
    <cfRule type="duplicateValues" dxfId="12" priority="395"/>
  </conditionalFormatting>
  <conditionalFormatting sqref="K2:K67">
    <cfRule type="containsText" dxfId="11" priority="2" operator="containsText" text="Click HERE to apply">
      <formula>NOT(ISERROR(SEARCH("Click HERE to apply",K2)))</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F2454-9102-438E-A09A-FDCB05825C50}">
  <dimension ref="A1:R25"/>
  <sheetViews>
    <sheetView zoomScale="80" zoomScaleNormal="80" workbookViewId="0">
      <selection activeCell="D3" sqref="D3"/>
    </sheetView>
  </sheetViews>
  <sheetFormatPr defaultRowHeight="165.65" customHeight="1"/>
  <cols>
    <col min="1" max="1" width="11.1796875" style="50" customWidth="1"/>
    <col min="2" max="2" width="26" customWidth="1"/>
    <col min="3" max="3" width="19.81640625" customWidth="1"/>
    <col min="4" max="4" width="33" customWidth="1"/>
    <col min="5" max="5" width="126.81640625" customWidth="1"/>
    <col min="6" max="6" width="11.1796875" customWidth="1"/>
    <col min="7" max="7" width="14.1796875" customWidth="1"/>
    <col min="8" max="8" width="14.54296875" customWidth="1"/>
    <col min="9" max="9" width="9.1796875" style="56"/>
    <col min="10" max="10" width="10.1796875" style="57" customWidth="1"/>
    <col min="11" max="11" width="19" customWidth="1"/>
    <col min="12" max="12" width="22.54296875" customWidth="1"/>
    <col min="14" max="14" width="76" style="26" customWidth="1"/>
    <col min="15" max="15" width="4.1796875" style="27" customWidth="1"/>
    <col min="16" max="16" width="84" style="26" customWidth="1"/>
    <col min="17" max="17" width="3.81640625" customWidth="1"/>
    <col min="18" max="18" width="36" style="25" customWidth="1"/>
    <col min="20" max="20" width="9.81640625" bestFit="1" customWidth="1"/>
  </cols>
  <sheetData>
    <row r="1" spans="1:18" s="8" customFormat="1" ht="50.5" customHeight="1">
      <c r="A1" s="6" t="s">
        <v>22</v>
      </c>
      <c r="B1" s="7" t="s">
        <v>23</v>
      </c>
      <c r="C1" s="7" t="s">
        <v>24</v>
      </c>
      <c r="D1" s="7" t="s">
        <v>25</v>
      </c>
      <c r="E1" s="7" t="s">
        <v>21</v>
      </c>
      <c r="F1" s="7" t="s">
        <v>18</v>
      </c>
      <c r="G1" s="7" t="s">
        <v>19</v>
      </c>
      <c r="H1" s="7" t="s">
        <v>20</v>
      </c>
      <c r="I1" s="6" t="s">
        <v>45</v>
      </c>
      <c r="J1" s="7" t="s">
        <v>46</v>
      </c>
      <c r="K1" s="5" t="s">
        <v>27</v>
      </c>
      <c r="L1" s="7" t="s">
        <v>48</v>
      </c>
      <c r="N1" s="31" t="s">
        <v>75</v>
      </c>
      <c r="O1" s="26"/>
      <c r="P1" s="32" t="s">
        <v>88</v>
      </c>
      <c r="R1" s="32" t="s">
        <v>84</v>
      </c>
    </row>
    <row r="2" spans="1:18" ht="165" customHeight="1">
      <c r="A2" s="1" t="s">
        <v>668</v>
      </c>
      <c r="B2" s="23" t="s">
        <v>37</v>
      </c>
      <c r="C2" s="23" t="s">
        <v>669</v>
      </c>
      <c r="D2" s="15" t="s">
        <v>188</v>
      </c>
      <c r="E2" s="24" t="s">
        <v>694</v>
      </c>
      <c r="F2" s="23" t="s">
        <v>1</v>
      </c>
      <c r="G2" s="23" t="s">
        <v>670</v>
      </c>
      <c r="H2" s="23" t="s">
        <v>671</v>
      </c>
      <c r="I2" s="3" t="s">
        <v>672</v>
      </c>
      <c r="J2" s="24" t="s">
        <v>3</v>
      </c>
      <c r="K2" s="62" t="str">
        <f>HYPERLINK("mailto:"&amp;VLOOKUP(L2,'CONCAT Codes'!$A$14:$G$26,5,FALSE)&amp;"?subject="&amp;_xlfn.CONCAT(C2," - APPLICANT for ",A2)&amp;"&amp;cc="&amp;'CONCAT Codes'!$A$32&amp;"&amp;body="&amp;D2&amp;"%0A%0APlease see my resume and bio for the above tour.","Click HERE to apply")</f>
        <v>Click HERE to apply</v>
      </c>
      <c r="L2" s="24" t="s">
        <v>235</v>
      </c>
      <c r="M2" s="25"/>
      <c r="N2" s="26" t="str">
        <f>CONCATENATE('CONCAT Codes'!$A$2," ",D2," ",A2," ",'CONCAT Codes'!$B$2," ",F2,": ",G2,'CONCAT Codes'!$C$2)</f>
        <v>&lt;table border="0" cellpadding="1" cellspacing="1" style="background-color:#213b69;border-style:hidden;" width="100%"&gt;
 &lt;thead&gt;
  &lt;tr&gt;
   &lt;th scope="col"&gt;&amp;nbsp;&lt;/th&gt;
   &lt;td&gt;
   &lt;h3 style="text-align: left;"&gt;&lt;strong&gt;&lt;span style="color:#ffffff;"&gt; Construction Control Representative 25-6497 &lt;/span&gt;&lt;/strong&gt;&lt;/h3&gt;
   &lt;/td&gt;
   &lt;td&gt;
   &lt;h4 style="text-align: right;"&gt;&lt;span style="color:#ffffff;"&gt; Army: E6:E7:E8:O1:O2:O3:W1:W2:W3&lt;/span&gt;&lt;/h4&gt;
   &lt;/td&gt;
   &lt;th scope="col"&gt;&amp;nbsp;&lt;/th&gt;
  &lt;/tr&gt;
 &lt;/thead&gt;
&lt;/table&gt;'</v>
      </c>
      <c r="P2" s="26" t="str">
        <f>CONCATENATE('CONCAT Codes'!$A$6,'CONCAT Codes'!$B$6,'Tours Added'!H2,", ",'Tours Added'!I2,'CONCAT Codes'!C$6,B2,'CONCAT Codes'!$D$6,C2,'CONCAT Codes'!$E$6,F2,'CONCAT Codes'!$F$6,G2,'CONCAT Codes'!$G$6,'Tours Added'!E2)</f>
        <v>&lt;strong&gt; Location:&lt;/strong&gt; Chattanooga, TN&lt;br /&gt;
&lt;strong&gt;Agency:&lt;/strong&gt; Corps of Engineers&lt;strong&gt; Activity:&lt;/strong&gt; USACE - Nashville District (LRN)&lt;br /&gt;
&lt;strong&gt;Service:&lt;/strong&gt; Army&lt;strong&gt; Desired Grade:&lt;/strong&gt; E6:E7:E8:O1:O2:O3:W1:W2:W3&lt;br /&gt;
&lt;br /&gt;
&lt;strong&gt;Tour Description:&lt;/strong&gt; 25-6497, Length 1 year:
USACE Construction Control Representative in support of the Chickamauga Lock Replacement Project, Chattanooga, TN. 
Serves as Construction Control Representative with full responsibility for the management and surveillance of assigned construction contracts, projects, which constitute a major portion of the total construction activity. Advises lower grade personnel as required. Provides technical assistance and support on the review of project plans and specifications to determine site compatibility and anticipated problems. Informs contractor on requirements concerning construction scheduling, progress reporting, work acceptance procedures, safety measures, wage and hour law observance, labor relations and other matters related to contractual performance. Discusses principal construction features, requirements and shop drawings in terms of field construction conditions both before and during work performance. Reviews, advises on and evaluates contractor’s quality assurance system. Observes and investigates all construction phases to ensure compliance with contract schedules, specifications and shop drawings; identify actual or potential problems and determine necessity for changes or remedial action. Makes recommendations for changes in construction to meet field conditions. In coordination with the Contracting Officer’s Representative, recommends on-the-spot decisions to avoid delays in construction with respect to minor changes in construction, deviations from schedules, substitution of materials, and resolution of disputes over the acceptability of work. Inspects materials and equipment received on-site for adherence to approved samples or shop drawings, rejecting items of non-conformance. Prepares various reports and correspondence pertaining to such matters as progress, payments, modifications, materials, delays in construction, etc., as relates to field construction activities.
Safety: Ensures the safety of Government staff on the project and the teams assurance of contractor safety program.
Quality: Coordinates/Reviews/approvals, submittals, RFIs, Plans, meetings, and inspections.
Schedule: Manages contractor to approved schedule to ensure project is completed within stakeholder managed expectations.
Contract Administration: Prepares daily Quality Assurance Report. Reviews and prepares other administrative documentation.
Qualifications:  MOS Preference. Enlisted: 12B/C/H/K/P/R/N/T; Warrant: 120A; Officer: 12A
Experience in Construction Management preferred. Prior USACE experience preferred. Contracting Officer Representative (COR) certification and experience preferred.
Additional Qualifications: Problem Solving Skills, Communication Skills (written and oral), Contract Management, and Quality Management</v>
      </c>
      <c r="R2" s="25" t="str">
        <f>_xlfn.CONCAT('CONCAT Codes'!$A$10,VLOOKUP(L2,'CONCAT Codes'!$A$14:$G$26,5,FALSE),'CONCAT Codes'!$B$10,'Tours Added'!A2," ",C2," ",D2," ",'CONCAT Codes'!$C$10,VLOOKUP(L2,'CONCAT Codes'!$A$14:$G$253,7,FALSE),'CONCAT Codes'!$D$10,VLOOKUP(L2,'CONCAT Codes'!$A$14:$G$26,6,FALSE))</f>
        <v>&lt;br /&gt; &lt;br /&gt; &lt;strong&gt;To apply, contact: &lt;a href="mailto:tabitha.n.ruckman.mil@mail.mil?subject=Tour 25-6497 USACE - Nashville District (LRN) Construction Control Representative &amp;amp;cc=dfas.indianapolis-in.zh.mbx.pfi@mail.mil&amp;amp;body=Please find my resume and bio attached for consideration."&gt;SFC Tabitha Ruckman&lt;/a&gt;&lt;/strong&gt; - 463-298-4378</v>
      </c>
    </row>
    <row r="3" spans="1:18" ht="140.5" customHeight="1">
      <c r="A3" s="1" t="s">
        <v>673</v>
      </c>
      <c r="B3" s="23" t="s">
        <v>41</v>
      </c>
      <c r="C3" s="23" t="s">
        <v>674</v>
      </c>
      <c r="D3" s="15" t="s">
        <v>675</v>
      </c>
      <c r="E3" s="24" t="s">
        <v>693</v>
      </c>
      <c r="F3" s="23" t="s">
        <v>26</v>
      </c>
      <c r="G3" s="23" t="s">
        <v>348</v>
      </c>
      <c r="H3" s="23" t="s">
        <v>160</v>
      </c>
      <c r="I3" s="3" t="s">
        <v>15</v>
      </c>
      <c r="J3" s="24" t="s">
        <v>3</v>
      </c>
      <c r="K3" s="62" t="str">
        <f>HYPERLINK("mailto:"&amp;VLOOKUP(L3,'CONCAT Codes'!$A$14:$G$26,5,FALSE)&amp;"?subject="&amp;_xlfn.CONCAT(C3," - APPLICANT for ",A3)&amp;"&amp;cc="&amp;'CONCAT Codes'!$A$32&amp;"&amp;body="&amp;D3&amp;"%0A%0APlease see my resume and bio for the above tour.","Click HERE to apply")</f>
        <v>Click HERE to apply</v>
      </c>
      <c r="L3" s="24" t="s">
        <v>54</v>
      </c>
      <c r="N3" s="26" t="str">
        <f>CONCATENATE('CONCAT Codes'!$A$2," ",D3," ",A3," ",'CONCAT Codes'!$B$2," ",F3,": ",G3,'CONCAT Codes'!$C$2)</f>
        <v>&lt;table border="0" cellpadding="1" cellspacing="1" style="background-color:#213b69;border-style:hidden;" width="100%"&gt;
 &lt;thead&gt;
  &lt;tr&gt;
   &lt;th scope="col"&gt;&amp;nbsp;&lt;/th&gt;
   &lt;td&gt;
   &lt;h3 style="text-align: left;"&gt;&lt;strong&gt;&lt;span style="color:#ffffff;"&gt; EEO Medical Officer/Physician's Assistant 26-6239 &lt;/span&gt;&lt;/strong&gt;&lt;/h3&gt;
   &lt;/td&gt;
   &lt;td&gt;
   &lt;h4 style="text-align: right;"&gt;&lt;span style="color:#ffffff;"&gt; Army or Air Force: E6:E7:E8&lt;/span&gt;&lt;/h4&gt;
   &lt;/td&gt;
   &lt;th scope="col"&gt;&amp;nbsp;&lt;/th&gt;
  &lt;/tr&gt;
 &lt;/thead&gt;
&lt;/table&gt;'</v>
      </c>
      <c r="P3" s="26" t="str">
        <f>CONCATENATE('CONCAT Codes'!$A$6,'CONCAT Codes'!$B$6,'Tours Added'!H3,", ",'Tours Added'!I3,'CONCAT Codes'!C$6,B3,'CONCAT Codes'!$D$6,C3,'CONCAT Codes'!$E$6,F3,'CONCAT Codes'!$F$6,G3,'CONCAT Codes'!$G$6,'Tours Added'!E3)</f>
        <v>&lt;strong&gt; Location:&lt;/strong&gt; Multiple, VA&lt;br /&gt;
&lt;strong&gt;Agency:&lt;/strong&gt; Defense Counterintelligence &amp; Security Agency&lt;strong&gt; Activity:&lt;/strong&gt; DCSA - EEO&lt;br /&gt;
&lt;strong&gt;Service:&lt;/strong&gt; Army or Air Force&lt;strong&gt; Desired Grade:&lt;/strong&gt; E6:E7:E8&lt;br /&gt;
&lt;br /&gt;
&lt;strong&gt;Tour Description:&lt;/strong&gt; 26-6239, Length 1 Year:
MULTIPLE LOCATIONS: Stafford, VA 22556 / Quantico, VA 22554
The Defense Counterintelligence and Security Agency (DCSA) is the primary executive branch service provider of personnel background investigations for the Federal Government with the mission of ensuring a trusted federal, industrial and affiliated workforce to advance and preserve America’s strategic edge. The incumbent will serve in the  Office of Equal Employment Opportunity of the Defense Counterintelligence and Security Agency in a full time capacity.
EEO Physicians Assistant will review Reasonable Accommodation (RA) requests, write medical report and work with the RA EEO team to process the cases. They will also work with the RA team to staying updated on ADA compliance. Processing and evaluating accommodation requests to include interviews, gathering documentation, and analyzing job functions. Conducting interactive process by working with employees and supervisors to explore potential accommodation and identifying solutions to meet needs while ensuring the essential job functions are being performed. Providing informed recommendations regarding the approval or denial of accommodation requests, often based on a review of the supporting documentation. Maintaining documentation to ensure accurate and detailed records of accommodation requests, interviews, and decisions. Providing guidance and training as needed. It is important to educate employees and managers on best practices for accommodating employees with disabilities. May be asked to communicate with external stakeholders such as healthcare providers, other directorates (HCMO, OGC). 
Civilian experience will be considered for this position.
PCS is authorized
Qualifications:  Bachelor's degree, gaining healthcare experience
Master's degree from an accredited PA program
Pass the Physician Assistant National Certifying Examination (PANCE)
State license 
Excellent analytical, problem-solving, and communication skills .
Ability to work independently and as part of a team .
Experience in writing medical briefs.
Knowledge in use of Excel, PowerPoint and Word.
*Minimum clearance required: Secret Clearance.</v>
      </c>
      <c r="R3" s="25" t="str">
        <f>_xlfn.CONCAT('CONCAT Codes'!$A$10,VLOOKUP(L3,'CONCAT Codes'!$A$14:$G$26,5,FALSE),'CONCAT Codes'!$B$10,'Tours Added'!A3," ",C3," ",D3," ",'CONCAT Codes'!$C$10,VLOOKUP(L3,'CONCAT Codes'!$A$14:$G$253,7,FALSE),'CONCAT Codes'!$D$10,VLOOKUP(L3,'CONCAT Codes'!$A$14:$G$26,6,FALSE))</f>
        <v>&lt;br /&gt; &lt;br /&gt; &lt;strong&gt;To apply, contact: &lt;a href="mailto:leanne.felvus-webb.mil@mail.mil?subject=Tour 26-6239 DCSA - EEO EEO Medical Officer/Physician's Assistant &amp;amp;cc=dfas.indianapolis-in.zh.mbx.pfi@mail.mil&amp;amp;body=Please find my resume and bio attached for consideration."&gt;SFC Leanne Felvus-Webb&lt;/a&gt;&lt;/strong&gt; - 614-397-3226</v>
      </c>
    </row>
    <row r="4" spans="1:18" ht="142.4" customHeight="1">
      <c r="A4" s="1" t="s">
        <v>676</v>
      </c>
      <c r="B4" s="23" t="s">
        <v>55</v>
      </c>
      <c r="C4" s="23" t="s">
        <v>56</v>
      </c>
      <c r="D4" s="15" t="s">
        <v>272</v>
      </c>
      <c r="E4" s="24" t="s">
        <v>688</v>
      </c>
      <c r="F4" s="23" t="s">
        <v>1</v>
      </c>
      <c r="G4" s="23" t="s">
        <v>29</v>
      </c>
      <c r="H4" s="23" t="s">
        <v>147</v>
      </c>
      <c r="I4" s="3" t="s">
        <v>32</v>
      </c>
      <c r="J4" s="24" t="s">
        <v>3</v>
      </c>
      <c r="K4" s="62" t="str">
        <f>HYPERLINK("mailto:"&amp;VLOOKUP(L4,'CONCAT Codes'!$A$14:$G$26,5,FALSE)&amp;"?subject="&amp;_xlfn.CONCAT(C4," - APPLICANT for ",A4)&amp;"&amp;cc="&amp;'CONCAT Codes'!$A$32&amp;"&amp;body="&amp;D4&amp;"%0A%0APlease see my resume and bio for the above tour.","Click HERE to apply")</f>
        <v>Click HERE to apply</v>
      </c>
      <c r="L4" s="24" t="s">
        <v>52</v>
      </c>
      <c r="N4" s="26" t="str">
        <f>CONCATENATE('CONCAT Codes'!$A$2," ",D4," ",A4," ",'CONCAT Codes'!$B$2," ",F4,": ",G4,'CONCAT Codes'!$C$2)</f>
        <v>&lt;table border="0" cellpadding="1" cellspacing="1" style="background-color:#213b69;border-style:hidden;" width="100%"&gt;
 &lt;thead&gt;
  &lt;tr&gt;
   &lt;th scope="col"&gt;&amp;nbsp;&lt;/th&gt;
   &lt;td&gt;
   &lt;h3 style="text-align: left;"&gt;&lt;strong&gt;&lt;span style="color:#ffffff;"&gt; AH-64 Armament/Electronics/Avionics Repairer 26-6240 &lt;/span&gt;&lt;/strong&gt;&lt;/h3&gt;
   &lt;/td&gt;
   &lt;td&gt;
   &lt;h4 style="text-align: right;"&gt;&lt;span style="color:#ffffff;"&gt; Army: E4:E5:E6&lt;/span&gt;&lt;/h4&gt;
   &lt;/td&gt;
   &lt;th scope="col"&gt;&amp;nbsp;&lt;/th&gt;
  &lt;/tr&gt;
 &lt;/thead&gt;
&lt;/table&gt;'</v>
      </c>
      <c r="P4" s="26" t="str">
        <f>CONCATENATE('CONCAT Codes'!$A$6,'CONCAT Codes'!$B$6,'Tours Added'!H4,", ",'Tours Added'!I4,'CONCAT Codes'!C$6,B4,'CONCAT Codes'!$D$6,C4,'CONCAT Codes'!$E$6,F4,'CONCAT Codes'!$F$6,G4,'CONCAT Codes'!$G$6,'Tours Added'!E4)</f>
        <v>&lt;strong&gt; Location:&lt;/strong&gt; Red Rock, AZ&lt;br /&gt;
&lt;strong&gt;Agency:&lt;/strong&gt; USA Security Assistance Command&lt;strong&gt; Activity:&lt;/strong&gt; USASAC-NGB-OPV&lt;br /&gt;
&lt;strong&gt;Service:&lt;/strong&gt; Army&lt;strong&gt; Desired Grade:&lt;/strong&gt; E4:E5:E6&lt;br /&gt;
&lt;br /&gt;
&lt;strong&gt;Tour Description:&lt;/strong&gt; 26-6240, Length 1 Year:
Assigned to a Foreign Military Sales (FMS) program supporting the Republic of Singapore's Air Force. Diagnose and troubleshoot malfunctions in electrical and electronic components. Apply principles of electricity/electronics to repair aircraft instrument systems. Remove, install, repair, adjust, and test electrical/electronics elements of assemblies and comp according to technical manuals, directives and safety procedures. Cleaned, preserve and store electrical/electronic components and aircraft instruments. Maintain modifications to weapons components, fire control units, sighting elements, electronic and mechanical devices. Perform operational and preventive checks. Maintain records on weapons and subsystems.
Applicants must possess proper military bearing, professional appearance, discipline, and the ability to work in a multicultural environment. Service member will complete and maintain assigned Defense Security Cooperation certificate for assigned functional area and certification level.</v>
      </c>
      <c r="R4" s="25" t="str">
        <f>_xlfn.CONCAT('CONCAT Codes'!$A$10,VLOOKUP(L4,'CONCAT Codes'!$A$14:$G$26,5,FALSE),'CONCAT Codes'!$B$10,'Tours Added'!A4," ",C4," ",D4," ",'CONCAT Codes'!$C$10,VLOOKUP(L4,'CONCAT Codes'!$A$14:$G$253,7,FALSE),'CONCAT Codes'!$D$10,VLOOKUP(L4,'CONCAT Codes'!$A$14:$G$26,6,FALSE))</f>
        <v>&lt;br /&gt; &lt;br /&gt; &lt;strong&gt;To apply, contact: &lt;a href="mailto:joseph.h.sorg2.mil@mail.mil?subject=Tour 26-6240 USASAC-NGB-OPV AH-64 Armament/Electronics/Avionics Repairer &amp;amp;cc=dfas.indianapolis-in.zh.mbx.pfi@mail.mil&amp;amp;body=Please find my resume and bio attached for consideration."&gt;SFC Joe Sorg&lt;/a&gt;&lt;/strong&gt; - 317-627-0951</v>
      </c>
    </row>
    <row r="5" spans="1:18" ht="90.65" customHeight="1">
      <c r="A5" s="1" t="s">
        <v>677</v>
      </c>
      <c r="B5" s="23" t="s">
        <v>6</v>
      </c>
      <c r="C5" s="23" t="s">
        <v>678</v>
      </c>
      <c r="D5" s="15" t="s">
        <v>679</v>
      </c>
      <c r="E5" s="24" t="s">
        <v>689</v>
      </c>
      <c r="F5" s="23" t="s">
        <v>1</v>
      </c>
      <c r="G5" s="23" t="s">
        <v>680</v>
      </c>
      <c r="H5" s="23" t="s">
        <v>4</v>
      </c>
      <c r="I5" s="3"/>
      <c r="J5" s="24" t="s">
        <v>5</v>
      </c>
      <c r="K5" s="62" t="str">
        <f>HYPERLINK("mailto:"&amp;VLOOKUP(L5,'CONCAT Codes'!$A$14:$G$26,5,FALSE)&amp;"?subject="&amp;_xlfn.CONCAT(C5," - APPLICANT for ",A5)&amp;"&amp;cc="&amp;'CONCAT Codes'!$A$32&amp;"&amp;body="&amp;D5&amp;"%0A%0APlease see my resume and bio for the above tour.","Click HERE to apply")</f>
        <v>Click HERE to apply</v>
      </c>
      <c r="L5" s="24" t="s">
        <v>52</v>
      </c>
      <c r="N5" s="26" t="str">
        <f>CONCATENATE('CONCAT Codes'!$A$2," ",D5," ",A5," ",'CONCAT Codes'!$B$2," ",F5,": ",G5,'CONCAT Codes'!$C$2)</f>
        <v>&lt;table border="0" cellpadding="1" cellspacing="1" style="background-color:#213b69;border-style:hidden;" width="100%"&gt;
 &lt;thead&gt;
  &lt;tr&gt;
   &lt;th scope="col"&gt;&amp;nbsp;&lt;/th&gt;
   &lt;td&gt;
   &lt;h3 style="text-align: left;"&gt;&lt;strong&gt;&lt;span style="color:#ffffff;"&gt; Staff Judge Advocate 26-6241 &lt;/span&gt;&lt;/strong&gt;&lt;/h3&gt;
   &lt;/td&gt;
   &lt;td&gt;
   &lt;h4 style="text-align: right;"&gt;&lt;span style="color:#ffffff;"&gt; Army: O5:O6&lt;/span&gt;&lt;/h4&gt;
   &lt;/td&gt;
   &lt;th scope="col"&gt;&amp;nbsp;&lt;/th&gt;
  &lt;/tr&gt;
 &lt;/thead&gt;
&lt;/table&gt;'</v>
      </c>
      <c r="P5" s="26" t="str">
        <f>CONCATENATE('CONCAT Codes'!$A$6,'CONCAT Codes'!$B$6,'Tours Added'!H5,", ",'Tours Added'!I5,'CONCAT Codes'!C$6,B5,'CONCAT Codes'!$D$6,C5,'CONCAT Codes'!$E$6,F5,'CONCAT Codes'!$F$6,G5,'CONCAT Codes'!$G$6,'Tours Added'!E5)</f>
        <v>&lt;strong&gt; Location:&lt;/strong&gt; Riyadh, &lt;br /&gt;
&lt;strong&gt;Agency:&lt;/strong&gt; Army Materiel Command&lt;strong&gt; Activity:&lt;/strong&gt; USASAC-OPM-SANG&lt;br /&gt;
&lt;strong&gt;Service:&lt;/strong&gt; Army&lt;strong&gt; Desired Grade:&lt;/strong&gt; O5:O6&lt;br /&gt;
&lt;br /&gt;
&lt;strong&gt;Tour Description:&lt;/strong&gt; 26-6241, Length 420 days:
Serves as Staff Judge Advocate for the Office of the Program Manager, Saudi Arabian National Guard Modernization
Program (OPM-SANG). Officer will be assigned a 2-3 bedroom villa in a western-compound residential resort (Al
Nakhla), Chevy Tahoe, and receive $4,600 for R&amp;R travel. All Soldiers receive the following pay incentives: Combat
Zone Tax Exclusion (CZTE), Imminent Danger Pay (IDP), Hardship Duty Pay (HDP), COLA, Civilian Clothing
Allowance (CCA), and Family Separation Allowance (FSA) if authorized. Selected Officer will serve a 6 month tour
with possibility to extend depending on mission needs.
Staff Judge Advocate and integral member of the OPM-SANG Command Group - provides sound legal advice to the
OPM-SANG O-6 Program Manager and staff covering Army administrative law, Foreign Military Sales (FMS), and
status of forces operating under U.S.C. Title 22 in support of the Saudi Arabian National Guard Modernization
Program. Areas of practice include U.S. military personnel and U.S. and foreign civilian employment law, FMS
contract and fiscal law, ethics counselor, and advice and review of local program policies and administrative
investigations. The OPM-SANG SJA functions within a small legal community consisting of local Judge Advocates in
sister FMS programs and a legal technical chain through the U.S. Army Security Assistance Command (USASAC)
under the direction of the Army Materiel Command Counsel.</v>
      </c>
      <c r="R5" s="25" t="str">
        <f>_xlfn.CONCAT('CONCAT Codes'!$A$10,VLOOKUP(L5,'CONCAT Codes'!$A$14:$G$26,5,FALSE),'CONCAT Codes'!$B$10,'Tours Added'!A5," ",C5," ",D5," ",'CONCAT Codes'!$C$10,VLOOKUP(L5,'CONCAT Codes'!$A$14:$G$253,7,FALSE),'CONCAT Codes'!$D$10,VLOOKUP(L5,'CONCAT Codes'!$A$14:$G$26,6,FALSE))</f>
        <v>&lt;br /&gt; &lt;br /&gt; &lt;strong&gt;To apply, contact: &lt;a href="mailto:joseph.h.sorg2.mil@mail.mil?subject=Tour 26-6241 USASAC-OPM-SANG Staff Judge Advocate &amp;amp;cc=dfas.indianapolis-in.zh.mbx.pfi@mail.mil&amp;amp;body=Please find my resume and bio attached for consideration."&gt;SFC Joe Sorg&lt;/a&gt;&lt;/strong&gt; - 317-627-0951</v>
      </c>
    </row>
    <row r="6" spans="1:18" ht="165.65" customHeight="1">
      <c r="A6" s="1" t="s">
        <v>681</v>
      </c>
      <c r="B6" s="23" t="s">
        <v>55</v>
      </c>
      <c r="C6" s="23" t="s">
        <v>56</v>
      </c>
      <c r="D6" s="15" t="s">
        <v>546</v>
      </c>
      <c r="E6" s="24" t="s">
        <v>690</v>
      </c>
      <c r="F6" s="23" t="s">
        <v>1</v>
      </c>
      <c r="G6" s="23" t="s">
        <v>28</v>
      </c>
      <c r="H6" s="23" t="s">
        <v>147</v>
      </c>
      <c r="I6" s="3" t="s">
        <v>32</v>
      </c>
      <c r="J6" s="24" t="s">
        <v>3</v>
      </c>
      <c r="K6" s="62" t="str">
        <f>HYPERLINK("mailto:"&amp;VLOOKUP(L6,'CONCAT Codes'!$A$14:$G$26,5,FALSE)&amp;"?subject="&amp;_xlfn.CONCAT(C6," - APPLICANT for ",A6)&amp;"&amp;cc="&amp;'CONCAT Codes'!$A$32&amp;"&amp;body="&amp;D6&amp;"%0A%0APlease see my resume and bio for the above tour.","Click HERE to apply")</f>
        <v>Click HERE to apply</v>
      </c>
      <c r="L6" s="24" t="s">
        <v>52</v>
      </c>
      <c r="N6" s="26" t="str">
        <f>CONCATENATE('CONCAT Codes'!$A$2," ",D6," ",A6," ",'CONCAT Codes'!$B$2," ",F6,": ",G6,'CONCAT Codes'!$C$2)</f>
        <v>&lt;table border="0" cellpadding="1" cellspacing="1" style="background-color:#213b69;border-style:hidden;" width="100%"&gt;
 &lt;thead&gt;
  &lt;tr&gt;
   &lt;th scope="col"&gt;&amp;nbsp;&lt;/th&gt;
   &lt;td&gt;
   &lt;h3 style="text-align: left;"&gt;&lt;strong&gt;&lt;span style="color:#ffffff;"&gt; AH-64D Helicopter Repairer 26-6242 &lt;/span&gt;&lt;/strong&gt;&lt;/h3&gt;
   &lt;/td&gt;
   &lt;td&gt;
   &lt;h4 style="text-align: right;"&gt;&lt;span style="color:#ffffff;"&gt; Army: E5:E6:E7&lt;/span&gt;&lt;/h4&gt;
   &lt;/td&gt;
   &lt;th scope="col"&gt;&amp;nbsp;&lt;/th&gt;
  &lt;/tr&gt;
 &lt;/thead&gt;
&lt;/table&gt;'</v>
      </c>
      <c r="P6" s="26" t="str">
        <f>CONCATENATE('CONCAT Codes'!$A$6,'CONCAT Codes'!$B$6,'Tours Added'!H6,", ",'Tours Added'!I6,'CONCAT Codes'!C$6,B6,'CONCAT Codes'!$D$6,C6,'CONCAT Codes'!$E$6,F6,'CONCAT Codes'!$F$6,G6,'CONCAT Codes'!$G$6,'Tours Added'!E6)</f>
        <v>&lt;strong&gt; Location:&lt;/strong&gt; Red Rock, AZ&lt;br /&gt;
&lt;strong&gt;Agency:&lt;/strong&gt; USA Security Assistance Command&lt;strong&gt; Activity:&lt;/strong&gt; USASAC-NGB-OPV&lt;br /&gt;
&lt;strong&gt;Service:&lt;/strong&gt; Army&lt;strong&gt; Desired Grade:&lt;/strong&gt; E5:E6:E7&lt;br /&gt;
&lt;br /&gt;
&lt;strong&gt;Tour Description:&lt;/strong&gt; 26-6242, Length 1 Year:
Serve as a 15R AH-64D HELICOPTER REPAIRER section lead while assigned to the United State Army Flight Training Detachment - Peace Vanguard. USAFTD is a foreign military sales (FMS) program supporting the country of Singapore in Marana, AZ with 57 US Soldiers, 56 Republic of Singapore Air Force (RSAF) Airmen, and six RSAF AH-64D helicopters. Duties include performing inspections, servicing, maintaining and repair of AH-64D Apache completing record documentation; performing periodic inspection of tool room, hangar, shop, and flight line areas; collaborating with Singapore maintenance personnel for aircraft scheduled and unscheduled maintenance. Coordinates maintenance activities with Singapore maintenance section to ensure success of Republic of Singapore Air Force (RSAF) and USAFTD mission. Responsible for leading a squad sized element.
Applicants must possess proper military bearing, professional appearance, discipline, and the ability to work in a multicultural environment. Service member will complete and maintain assigned Defense Security Cooperation certificate for assigned functional area and certification level.
Position is for 1-year with an opportunity for extension for an additional year.</v>
      </c>
      <c r="R6" s="25" t="str">
        <f>_xlfn.CONCAT('CONCAT Codes'!$A$10,VLOOKUP(L6,'CONCAT Codes'!$A$14:$G$26,5,FALSE),'CONCAT Codes'!$B$10,'Tours Added'!A6," ",C6," ",D6," ",'CONCAT Codes'!$C$10,VLOOKUP(L6,'CONCAT Codes'!$A$14:$G$253,7,FALSE),'CONCAT Codes'!$D$10,VLOOKUP(L6,'CONCAT Codes'!$A$14:$G$26,6,FALSE))</f>
        <v>&lt;br /&gt; &lt;br /&gt; &lt;strong&gt;To apply, contact: &lt;a href="mailto:joseph.h.sorg2.mil@mail.mil?subject=Tour 26-6242 USASAC-NGB-OPV AH-64D Helicopter Repairer &amp;amp;cc=dfas.indianapolis-in.zh.mbx.pfi@mail.mil&amp;amp;body=Please find my resume and bio attached for consideration."&gt;SFC Joe Sorg&lt;/a&gt;&lt;/strong&gt; - 317-627-0951</v>
      </c>
    </row>
    <row r="7" spans="1:18" ht="165.65" customHeight="1">
      <c r="A7" s="1" t="s">
        <v>682</v>
      </c>
      <c r="B7" s="23" t="s">
        <v>55</v>
      </c>
      <c r="C7" s="23" t="s">
        <v>56</v>
      </c>
      <c r="D7" s="15" t="s">
        <v>683</v>
      </c>
      <c r="E7" s="24" t="s">
        <v>691</v>
      </c>
      <c r="F7" s="23" t="s">
        <v>1</v>
      </c>
      <c r="G7" s="23" t="s">
        <v>157</v>
      </c>
      <c r="H7" s="23" t="s">
        <v>684</v>
      </c>
      <c r="I7" s="3" t="s">
        <v>416</v>
      </c>
      <c r="J7" s="24" t="s">
        <v>3</v>
      </c>
      <c r="K7" s="62" t="str">
        <f>HYPERLINK("mailto:"&amp;VLOOKUP(L7,'CONCAT Codes'!$A$14:$G$26,5,FALSE)&amp;"?subject="&amp;_xlfn.CONCAT(C7," - APPLICANT for ",A7)&amp;"&amp;cc="&amp;'CONCAT Codes'!$A$32&amp;"&amp;body="&amp;D7&amp;"%0A%0APlease see my resume and bio for the above tour.","Click HERE to apply")</f>
        <v>Click HERE to apply</v>
      </c>
      <c r="L7" s="24" t="s">
        <v>52</v>
      </c>
      <c r="N7" s="26" t="str">
        <f>CONCATENATE('CONCAT Codes'!$A$2," ",D7," ",A7," ",'CONCAT Codes'!$B$2," ",F7,": ",G7,'CONCAT Codes'!$C$2)</f>
        <v>&lt;table border="0" cellpadding="1" cellspacing="1" style="background-color:#213b69;border-style:hidden;" width="100%"&gt;
 &lt;thead&gt;
  &lt;tr&gt;
   &lt;th scope="col"&gt;&amp;nbsp;&lt;/th&gt;
   &lt;td&gt;
   &lt;h3 style="text-align: left;"&gt;&lt;strong&gt;&lt;span style="color:#ffffff;"&gt; Ammo Guard 26-6243 &lt;/span&gt;&lt;/strong&gt;&lt;/h3&gt;
   &lt;/td&gt;
   &lt;td&gt;
   &lt;h4 style="text-align: right;"&gt;&lt;span style="color:#ffffff;"&gt; Army: E2:E3:E4:E5&lt;/span&gt;&lt;/h4&gt;
   &lt;/td&gt;
   &lt;th scope="col"&gt;&amp;nbsp;&lt;/th&gt;
  &lt;/tr&gt;
 &lt;/thead&gt;
&lt;/table&gt;'</v>
      </c>
      <c r="P7" s="26" t="str">
        <f>CONCATENATE('CONCAT Codes'!$A$6,'CONCAT Codes'!$B$6,'Tours Added'!H7,", ",'Tours Added'!I7,'CONCAT Codes'!C$6,B7,'CONCAT Codes'!$D$6,C7,'CONCAT Codes'!$E$6,F7,'CONCAT Codes'!$F$6,G7,'CONCAT Codes'!$G$6,'Tours Added'!E7)</f>
        <v>&lt;strong&gt; Location:&lt;/strong&gt; Orchard Combat Training Center, ID&lt;br /&gt;
&lt;strong&gt;Agency:&lt;/strong&gt; USA Security Assistance Command&lt;strong&gt; Activity:&lt;/strong&gt; USASAC-NGB-OPV&lt;br /&gt;
&lt;strong&gt;Service:&lt;/strong&gt; Army&lt;strong&gt; Desired Grade:&lt;/strong&gt; E2:E3:E4:E5&lt;br /&gt;
&lt;br /&gt;
&lt;strong&gt;Tour Description:&lt;/strong&gt; 26-6243, Length 24: days:
The ASP Ammo Guard is responsible for the accomplishment of duties in accordance with Army policies, procedures, directives and regulations. Performs the activities of ammunition handler responsible for storage, receipt, issue, shipment, processing of unit returns and repacking of ammunition items within the ASP of Class V ammunition items.  Augmentee Mission Support: Responsible for augmenting US Army unit operations during a joint gunnery exercise conducted by the United States Army Flight Training Detachment (USAFTD) and the Republic of Singapore Air Force (RASF). Primary duties will include providing ammunition guard while Peace Vanguard is off duty during a live fire exercise in Orchard Training Center located in Boise, Idaho. Additional duties as assigned. All augmentees will report
directly to USAFTD personnel. Lodging will be provided for SMs outside a 50 mile radius of Orchard Training Center, meals are not provided, and travel through DTS will be required. Mission support will be on a 24-hour basis and will include night shifts. Applicants should possess proper military bearing, appearance, discipline, and the ability to work in a multicultural environment, as well as the motivation to work with their home unit to attain the required documentation for their application.
NOTE: All applicants must have an active GTC without an outstanding balance and green in MEDPROS</v>
      </c>
      <c r="R7" s="25" t="str">
        <f>_xlfn.CONCAT('CONCAT Codes'!$A$10,VLOOKUP(L7,'CONCAT Codes'!$A$14:$G$26,5,FALSE),'CONCAT Codes'!$B$10,'Tours Added'!A7," ",C7," ",D7," ",'CONCAT Codes'!$C$10,VLOOKUP(L7,'CONCAT Codes'!$A$14:$G$253,7,FALSE),'CONCAT Codes'!$D$10,VLOOKUP(L7,'CONCAT Codes'!$A$14:$G$26,6,FALSE))</f>
        <v>&lt;br /&gt; &lt;br /&gt; &lt;strong&gt;To apply, contact: &lt;a href="mailto:joseph.h.sorg2.mil@mail.mil?subject=Tour 26-6243 USASAC-NGB-OPV Ammo Guard &amp;amp;cc=dfas.indianapolis-in.zh.mbx.pfi@mail.mil&amp;amp;body=Please find my resume and bio attached for consideration."&gt;SFC Joe Sorg&lt;/a&gt;&lt;/strong&gt; - 317-627-0951</v>
      </c>
    </row>
    <row r="8" spans="1:18" ht="165.65" customHeight="1">
      <c r="A8" s="1" t="s">
        <v>685</v>
      </c>
      <c r="B8" s="23" t="s">
        <v>6</v>
      </c>
      <c r="C8" s="23" t="s">
        <v>678</v>
      </c>
      <c r="D8" s="15" t="s">
        <v>686</v>
      </c>
      <c r="E8" s="24" t="s">
        <v>692</v>
      </c>
      <c r="F8" s="23" t="s">
        <v>1</v>
      </c>
      <c r="G8" s="23" t="s">
        <v>549</v>
      </c>
      <c r="H8" s="23" t="s">
        <v>4</v>
      </c>
      <c r="I8" s="3"/>
      <c r="J8" s="24" t="s">
        <v>5</v>
      </c>
      <c r="K8" s="62" t="str">
        <f>HYPERLINK("mailto:"&amp;VLOOKUP(L8,'CONCAT Codes'!$A$14:$G$26,5,FALSE)&amp;"?subject="&amp;_xlfn.CONCAT(C8," - APPLICANT for ",A8)&amp;"&amp;cc="&amp;'CONCAT Codes'!$A$32&amp;"&amp;body="&amp;D8&amp;"%0A%0APlease see my resume and bio for the above tour.","Click HERE to apply")</f>
        <v>Click HERE to apply</v>
      </c>
      <c r="L8" s="24" t="s">
        <v>52</v>
      </c>
      <c r="N8" s="26" t="str">
        <f>CONCATENATE('CONCAT Codes'!$A$2," ",D8," ",A8," ",'CONCAT Codes'!$B$2," ",F8,": ",G8,'CONCAT Codes'!$C$2)</f>
        <v>&lt;table border="0" cellpadding="1" cellspacing="1" style="background-color:#213b69;border-style:hidden;" width="100%"&gt;
 &lt;thead&gt;
  &lt;tr&gt;
   &lt;th scope="col"&gt;&amp;nbsp;&lt;/th&gt;
   &lt;td&gt;
   &lt;h3 style="text-align: left;"&gt;&lt;strong&gt;&lt;span style="color:#ffffff;"&gt; Chief of Staff 26-6245 &lt;/span&gt;&lt;/strong&gt;&lt;/h3&gt;
   &lt;/td&gt;
   &lt;td&gt;
   &lt;h4 style="text-align: right;"&gt;&lt;span style="color:#ffffff;"&gt; Army: O6&lt;/span&gt;&lt;/h4&gt;
   &lt;/td&gt;
   &lt;th scope="col"&gt;&amp;nbsp;&lt;/th&gt;
  &lt;/tr&gt;
 &lt;/thead&gt;
&lt;/table&gt;'</v>
      </c>
      <c r="P8" s="26" t="str">
        <f>CONCATENATE('CONCAT Codes'!$A$6,'CONCAT Codes'!$B$6,'Tours Added'!H8,", ",'Tours Added'!I8,'CONCAT Codes'!C$6,B8,'CONCAT Codes'!$D$6,C8,'CONCAT Codes'!$E$6,F8,'CONCAT Codes'!$F$6,G8,'CONCAT Codes'!$G$6,'Tours Added'!E8)</f>
        <v>&lt;strong&gt; Location:&lt;/strong&gt; Riyadh, &lt;br /&gt;
&lt;strong&gt;Agency:&lt;/strong&gt; Army Materiel Command&lt;strong&gt; Activity:&lt;/strong&gt; USASAC-OPM-SANG&lt;br /&gt;
&lt;strong&gt;Service:&lt;/strong&gt; Army&lt;strong&gt; Desired Grade:&lt;/strong&gt; O6&lt;br /&gt;
&lt;br /&gt;
&lt;strong&gt;Tour Description:&lt;/strong&gt; 26-6245, Length 420 days:
Serves as Chief of Staff (CoS) for the Office of the Program Manager, Saudi Arabian National Guard Modernization Program (OPM-SANG) located in Alabama at Redstone Arsenal. The CoS is responsible for the day-to-day management and administration of OPM-SANG staff operations. A multi billion-dollar FMS program equivalent to a major field activity that directly involves the national interest of U.S. Foreign Policy in the Middle East. Frequent TDY to Saudi Arabia is required where Soldiers receive Combat Zone Tax Exclusion (CZTE), Hazardous Duty Pay (HDP), and Imminent Danger Pay (IDP) while in country. Selected Officer will serve a 1-year tour with potential option to extend upon approval. Additional Details: CoS is responsible for the planning, coordination, synchronization, and execution of all staff operations by OPM-SANG supporting a multi-billion-dollar Foreign Military Sales (FMS) program. Has responsibility for the policy/plans/analysis, special projects, and administrative tasks, which directly shape and improve the structure, effectiveness, efficiency, and productivity of OPM-SANG staff coordination supporting advisory and partnership operations with the Saudi Arabian National Guard (SANG). Exercises delegated authority to oversee the overall planning, direction and timely execution of an extremely complex and highly logistical, technical, and administrative program, several program segments or comparable staff functions. Included in this responsibility are the development, assignment and clearance of goals and objectives for supervisors or managers of subordinate functions. Coordinates staff functions and information sharing with U.S. Army Security Assistance Command, U.S. Embassy - Riyadh, U.S. Army Central, U.S. Central Command, and other forward stationed mission partners.
OPM-SANG is the original and premier security assistance organization across the Department of War.
Note: ***To be considered please add the following: ARB/ORB IMR Military Bio Last 3 OERs, SSC DA Form 1059,
DA Form 705, DA Form 5500/5501 (if required) DD Form 3349 (if applicable) DA Form 5016 or NGB23 DA Form 1506, Security Clearance Verification Memo</v>
      </c>
      <c r="R8" s="25" t="str">
        <f>_xlfn.CONCAT('CONCAT Codes'!$A$10,VLOOKUP(L8,'CONCAT Codes'!$A$14:$G$26,5,FALSE),'CONCAT Codes'!$B$10,'Tours Added'!A8," ",C8," ",D8," ",'CONCAT Codes'!$C$10,VLOOKUP(L8,'CONCAT Codes'!$A$14:$G$253,7,FALSE),'CONCAT Codes'!$D$10,VLOOKUP(L8,'CONCAT Codes'!$A$14:$G$26,6,FALSE))</f>
        <v>&lt;br /&gt; &lt;br /&gt; &lt;strong&gt;To apply, contact: &lt;a href="mailto:joseph.h.sorg2.mil@mail.mil?subject=Tour 26-6245 USASAC-OPM-SANG Chief of Staff &amp;amp;cc=dfas.indianapolis-in.zh.mbx.pfi@mail.mil&amp;amp;body=Please find my resume and bio attached for consideration."&gt;SFC Joe Sorg&lt;/a&gt;&lt;/strong&gt; - 317-627-0951</v>
      </c>
    </row>
    <row r="9" spans="1:18" ht="165.65" customHeight="1">
      <c r="A9" s="1"/>
      <c r="B9" s="23"/>
      <c r="C9" s="23"/>
      <c r="D9" s="82"/>
      <c r="E9" s="24"/>
      <c r="F9" s="23"/>
      <c r="G9" s="23"/>
      <c r="H9" s="23"/>
      <c r="I9" s="3"/>
      <c r="J9" s="24"/>
      <c r="K9" s="62"/>
      <c r="L9" s="24"/>
      <c r="N9" s="26" t="str">
        <f>CONCATENATE('CONCAT Codes'!$A$2," ",D9," ",A9," ",'CONCAT Codes'!$B$2," ",F9,": ",G9,'CONCAT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9" s="26" t="str">
        <f>CONCATENATE('CONCAT Codes'!$A$6,'CONCAT Codes'!$B$6,'Tours Added'!H9,", ",'Tours Added'!I9,'CONCAT Codes'!C$6,B9,'CONCAT Codes'!$D$6,C9,'CONCAT Codes'!$E$6,F9,'CONCAT Codes'!$F$6,G9,'CONCAT Codes'!$G$6,'Tours Added'!E9)</f>
        <v xml:space="preserve">&lt;strong&gt; Location:&lt;/strong&gt; , &lt;br /&gt;
&lt;strong&gt;Agency:&lt;/strong&gt; &lt;strong&gt; Activity:&lt;/strong&gt; &lt;br /&gt;
&lt;strong&gt;Service:&lt;/strong&gt; &lt;strong&gt; Desired Grade:&lt;/strong&gt; &lt;br /&gt;
&lt;br /&gt;
&lt;strong&gt;Tour Description:&lt;/strong&gt; </v>
      </c>
      <c r="R9" s="25" t="e">
        <f>_xlfn.CONCAT('CONCAT Codes'!$A$10,VLOOKUP(L9,'CONCAT Codes'!$A$14:$G$26,5,FALSE),'CONCAT Codes'!$B$10,'Tours Added'!A9," ",C9," ",D9," ",'CONCAT Codes'!$C$10,VLOOKUP(L9,'CONCAT Codes'!$A$14:$G$253,7,FALSE),'CONCAT Codes'!$D$10,VLOOKUP(L9,'CONCAT Codes'!$A$14:$G$26,6,FALSE))</f>
        <v>#N/A</v>
      </c>
    </row>
    <row r="10" spans="1:18" ht="165.65" customHeight="1">
      <c r="A10" s="1"/>
      <c r="B10" s="23"/>
      <c r="C10" s="23"/>
      <c r="D10" s="82"/>
      <c r="E10" s="24"/>
      <c r="F10" s="23"/>
      <c r="G10" s="23"/>
      <c r="H10" s="23"/>
      <c r="I10" s="3"/>
      <c r="J10" s="24"/>
      <c r="K10" s="62"/>
      <c r="L10" s="24"/>
      <c r="N10" s="26" t="str">
        <f>CONCATENATE('CONCAT Codes'!$A$2," ",D10," ",A10," ",'CONCAT Codes'!$B$2," ",F10,": ",G10,'CONCAT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0" s="26" t="str">
        <f>CONCATENATE('CONCAT Codes'!$A$6,'CONCAT Codes'!$B$6,'Tours Added'!H10,", ",'Tours Added'!I10,'CONCAT Codes'!C$6,B10,'CONCAT Codes'!$D$6,C10,'CONCAT Codes'!$E$6,F10,'CONCAT Codes'!$F$6,G10,'CONCAT Codes'!$G$6,'Tours Added'!E10)</f>
        <v xml:space="preserve">&lt;strong&gt; Location:&lt;/strong&gt; , &lt;br /&gt;
&lt;strong&gt;Agency:&lt;/strong&gt; &lt;strong&gt; Activity:&lt;/strong&gt; &lt;br /&gt;
&lt;strong&gt;Service:&lt;/strong&gt; &lt;strong&gt; Desired Grade:&lt;/strong&gt; &lt;br /&gt;
&lt;br /&gt;
&lt;strong&gt;Tour Description:&lt;/strong&gt; </v>
      </c>
      <c r="R10" s="25" t="e">
        <f>_xlfn.CONCAT('CONCAT Codes'!$A$10,VLOOKUP(L10,'CONCAT Codes'!$A$14:$G$26,5,FALSE),'CONCAT Codes'!$B$10,'Tours Added'!A10," ",C10," ",D10," ",'CONCAT Codes'!$C$10,VLOOKUP(L10,'CONCAT Codes'!$A$14:$G$253,7,FALSE),'CONCAT Codes'!$D$10,VLOOKUP(L10,'CONCAT Codes'!$A$14:$G$26,6,FALSE))</f>
        <v>#N/A</v>
      </c>
    </row>
    <row r="11" spans="1:18" ht="165.65" customHeight="1">
      <c r="A11" s="1"/>
      <c r="B11" s="23"/>
      <c r="C11" s="23"/>
      <c r="D11" s="82"/>
      <c r="E11" s="24"/>
      <c r="F11" s="23"/>
      <c r="G11" s="23"/>
      <c r="H11" s="23"/>
      <c r="I11" s="3"/>
      <c r="J11" s="24"/>
      <c r="K11" s="62"/>
      <c r="L11" s="24"/>
      <c r="N11" s="26" t="str">
        <f>CONCATENATE('CONCAT Codes'!$A$2," ",D11," ",A11," ",'CONCAT Codes'!$B$2," ",F11,": ",G11,'CONCAT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1" s="26" t="str">
        <f>CONCATENATE('CONCAT Codes'!$A$6,'CONCAT Codes'!$B$6,'Tours Added'!H11,", ",'Tours Added'!I11,'CONCAT Codes'!C$6,B11,'CONCAT Codes'!$D$6,C11,'CONCAT Codes'!$E$6,F11,'CONCAT Codes'!$F$6,G11,'CONCAT Codes'!$G$6,'Tours Added'!E11)</f>
        <v xml:space="preserve">&lt;strong&gt; Location:&lt;/strong&gt; , &lt;br /&gt;
&lt;strong&gt;Agency:&lt;/strong&gt; &lt;strong&gt; Activity:&lt;/strong&gt; &lt;br /&gt;
&lt;strong&gt;Service:&lt;/strong&gt; &lt;strong&gt; Desired Grade:&lt;/strong&gt; &lt;br /&gt;
&lt;br /&gt;
&lt;strong&gt;Tour Description:&lt;/strong&gt; </v>
      </c>
      <c r="R11" s="25" t="e">
        <f>_xlfn.CONCAT('CONCAT Codes'!$A$10,VLOOKUP(L11,'CONCAT Codes'!$A$14:$G$26,5,FALSE),'CONCAT Codes'!$B$10,'Tours Added'!A11," ",C11," ",D11," ",'CONCAT Codes'!$C$10,VLOOKUP(L11,'CONCAT Codes'!$A$14:$G$253,7,FALSE),'CONCAT Codes'!$D$10,VLOOKUP(L11,'CONCAT Codes'!$A$14:$G$26,6,FALSE))</f>
        <v>#N/A</v>
      </c>
    </row>
    <row r="12" spans="1:18" ht="165.65" customHeight="1">
      <c r="A12" s="1"/>
      <c r="B12" s="23"/>
      <c r="C12" s="23"/>
      <c r="D12" s="82"/>
      <c r="E12" s="24"/>
      <c r="F12" s="23"/>
      <c r="G12" s="23"/>
      <c r="H12" s="23"/>
      <c r="I12" s="3"/>
      <c r="J12" s="24"/>
      <c r="K12" s="62"/>
      <c r="L12" s="24"/>
      <c r="N12" s="26" t="str">
        <f>CONCATENATE('CONCAT Codes'!$A$2," ",D12," ",A12," ",'CONCAT Codes'!$B$2," ",F12,": ",G12,'CONCAT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2" s="26" t="str">
        <f>CONCATENATE('CONCAT Codes'!$A$6,'CONCAT Codes'!$B$6,'Tours Added'!H12,", ",'Tours Added'!I12,'CONCAT Codes'!C$6,B12,'CONCAT Codes'!$D$6,C12,'CONCAT Codes'!$E$6,F12,'CONCAT Codes'!$F$6,G12,'CONCAT Codes'!$G$6,'Tours Added'!E12)</f>
        <v xml:space="preserve">&lt;strong&gt; Location:&lt;/strong&gt; , &lt;br /&gt;
&lt;strong&gt;Agency:&lt;/strong&gt; &lt;strong&gt; Activity:&lt;/strong&gt; &lt;br /&gt;
&lt;strong&gt;Service:&lt;/strong&gt; &lt;strong&gt; Desired Grade:&lt;/strong&gt; &lt;br /&gt;
&lt;br /&gt;
&lt;strong&gt;Tour Description:&lt;/strong&gt; </v>
      </c>
      <c r="R12" s="25" t="e">
        <f>_xlfn.CONCAT('CONCAT Codes'!$A$10,VLOOKUP(L12,'CONCAT Codes'!$A$14:$G$26,5,FALSE),'CONCAT Codes'!$B$10,'Tours Added'!A12," ",C12," ",D12," ",'CONCAT Codes'!$C$10,VLOOKUP(L12,'CONCAT Codes'!$A$14:$G$253,7,FALSE),'CONCAT Codes'!$D$10,VLOOKUP(L12,'CONCAT Codes'!$A$14:$G$26,6,FALSE))</f>
        <v>#N/A</v>
      </c>
    </row>
    <row r="13" spans="1:18" ht="165.65" customHeight="1">
      <c r="A13" s="1"/>
      <c r="B13" s="23"/>
      <c r="C13" s="23"/>
      <c r="D13" s="82"/>
      <c r="E13" s="24"/>
      <c r="F13" s="23"/>
      <c r="G13" s="23"/>
      <c r="H13" s="23"/>
      <c r="I13" s="3"/>
      <c r="J13" s="24"/>
      <c r="K13" s="62"/>
      <c r="L13" s="24"/>
      <c r="N13" s="26" t="str">
        <f>CONCATENATE('CONCAT Codes'!$A$2," ",D13," ",A13," ",'CONCAT Codes'!$B$2," ",F13,": ",G13,'CONCAT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3" s="26" t="str">
        <f>CONCATENATE('CONCAT Codes'!$A$6,'CONCAT Codes'!$B$6,'Tours Added'!H13,", ",'Tours Added'!I13,'CONCAT Codes'!C$6,B13,'CONCAT Codes'!$D$6,C13,'CONCAT Codes'!$E$6,F13,'CONCAT Codes'!$F$6,G13,'CONCAT Codes'!$G$6,'Tours Added'!E13)</f>
        <v xml:space="preserve">&lt;strong&gt; Location:&lt;/strong&gt; , &lt;br /&gt;
&lt;strong&gt;Agency:&lt;/strong&gt; &lt;strong&gt; Activity:&lt;/strong&gt; &lt;br /&gt;
&lt;strong&gt;Service:&lt;/strong&gt; &lt;strong&gt; Desired Grade:&lt;/strong&gt; &lt;br /&gt;
&lt;br /&gt;
&lt;strong&gt;Tour Description:&lt;/strong&gt; </v>
      </c>
      <c r="R13" s="25" t="e">
        <f>_xlfn.CONCAT('CONCAT Codes'!$A$10,VLOOKUP(L13,'CONCAT Codes'!$A$14:$G$26,5,FALSE),'CONCAT Codes'!$B$10,'Tours Added'!A13," ",C13," ",D13," ",'CONCAT Codes'!$C$10,VLOOKUP(L13,'CONCAT Codes'!$A$14:$G$253,7,FALSE),'CONCAT Codes'!$D$10,VLOOKUP(L13,'CONCAT Codes'!$A$14:$G$26,6,FALSE))</f>
        <v>#N/A</v>
      </c>
    </row>
    <row r="14" spans="1:18" ht="165.65" customHeight="1">
      <c r="A14" s="1"/>
      <c r="B14" s="23"/>
      <c r="C14" s="23"/>
      <c r="D14" s="82"/>
      <c r="E14" s="24"/>
      <c r="F14" s="23"/>
      <c r="G14" s="23"/>
      <c r="H14" s="23"/>
      <c r="I14" s="3"/>
      <c r="J14" s="24"/>
      <c r="K14" s="62"/>
      <c r="L14" s="24"/>
      <c r="N14" s="26" t="str">
        <f>CONCATENATE('CONCAT Codes'!$A$2," ",D14," ",A14," ",'CONCAT Codes'!$B$2," ",F14,": ",G14,'CONCAT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4" s="26" t="str">
        <f>CONCATENATE('CONCAT Codes'!$A$6,'CONCAT Codes'!$B$6,'Tours Added'!H14,", ",'Tours Added'!I14,'CONCAT Codes'!C$6,B14,'CONCAT Codes'!$D$6,C14,'CONCAT Codes'!$E$6,F14,'CONCAT Codes'!$F$6,G14,'CONCAT Codes'!$G$6,'Tours Added'!E14)</f>
        <v xml:space="preserve">&lt;strong&gt; Location:&lt;/strong&gt; , &lt;br /&gt;
&lt;strong&gt;Agency:&lt;/strong&gt; &lt;strong&gt; Activity:&lt;/strong&gt; &lt;br /&gt;
&lt;strong&gt;Service:&lt;/strong&gt; &lt;strong&gt; Desired Grade:&lt;/strong&gt; &lt;br /&gt;
&lt;br /&gt;
&lt;strong&gt;Tour Description:&lt;/strong&gt; </v>
      </c>
      <c r="R14" s="25" t="e">
        <f>_xlfn.CONCAT('CONCAT Codes'!$A$10,VLOOKUP(L14,'CONCAT Codes'!$A$14:$G$26,5,FALSE),'CONCAT Codes'!$B$10,'Tours Added'!A14," ",C14," ",D14," ",'CONCAT Codes'!$C$10,VLOOKUP(L14,'CONCAT Codes'!$A$14:$G$253,7,FALSE),'CONCAT Codes'!$D$10,VLOOKUP(L14,'CONCAT Codes'!$A$14:$G$26,6,FALSE))</f>
        <v>#N/A</v>
      </c>
    </row>
    <row r="15" spans="1:18" ht="165.65" customHeight="1">
      <c r="A15" s="1"/>
      <c r="B15" s="23"/>
      <c r="C15" s="23"/>
      <c r="D15" s="82"/>
      <c r="E15" s="24"/>
      <c r="F15" s="23"/>
      <c r="G15" s="23"/>
      <c r="H15" s="23"/>
      <c r="I15" s="3"/>
      <c r="J15" s="24"/>
      <c r="K15" s="62"/>
      <c r="L15" s="24"/>
      <c r="N15" s="26" t="str">
        <f>CONCATENATE('CONCAT Codes'!$A$2," ",D15," ",A15," ",'CONCAT Codes'!$B$2," ",F15,": ",G15,'CONCAT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5" s="26" t="str">
        <f>CONCATENATE('CONCAT Codes'!$A$6,'CONCAT Codes'!$B$6,'Tours Added'!H15,", ",'Tours Added'!I15,'CONCAT Codes'!C$6,B15,'CONCAT Codes'!$D$6,C15,'CONCAT Codes'!$E$6,F15,'CONCAT Codes'!$F$6,G15,'CONCAT Codes'!$G$6,'Tours Added'!E15)</f>
        <v xml:space="preserve">&lt;strong&gt; Location:&lt;/strong&gt; , &lt;br /&gt;
&lt;strong&gt;Agency:&lt;/strong&gt; &lt;strong&gt; Activity:&lt;/strong&gt; &lt;br /&gt;
&lt;strong&gt;Service:&lt;/strong&gt; &lt;strong&gt; Desired Grade:&lt;/strong&gt; &lt;br /&gt;
&lt;br /&gt;
&lt;strong&gt;Tour Description:&lt;/strong&gt; </v>
      </c>
      <c r="R15" s="25" t="e">
        <f>_xlfn.CONCAT('CONCAT Codes'!$A$10,VLOOKUP(L15,'CONCAT Codes'!$A$14:$G$26,5,FALSE),'CONCAT Codes'!$B$10,'Tours Added'!A15," ",C15," ",D15," ",'CONCAT Codes'!$C$10,VLOOKUP(L15,'CONCAT Codes'!$A$14:$G$253,7,FALSE),'CONCAT Codes'!$D$10,VLOOKUP(L15,'CONCAT Codes'!$A$14:$G$26,6,FALSE))</f>
        <v>#N/A</v>
      </c>
    </row>
    <row r="16" spans="1:18" ht="165.65" customHeight="1">
      <c r="A16" s="1"/>
      <c r="B16" s="23"/>
      <c r="C16" s="23"/>
      <c r="D16" s="82"/>
      <c r="E16" s="24"/>
      <c r="F16" s="23"/>
      <c r="G16" s="23"/>
      <c r="H16" s="23"/>
      <c r="I16" s="3"/>
      <c r="J16" s="24"/>
      <c r="K16" s="62"/>
      <c r="L16" s="24"/>
      <c r="N16" s="26" t="str">
        <f>CONCATENATE('CONCAT Codes'!$A$2," ",D16," ",A16," ",'CONCAT Codes'!$B$2," ",F16,": ",G16,'CONCAT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6" s="26" t="str">
        <f>CONCATENATE('CONCAT Codes'!$A$6,'CONCAT Codes'!$B$6,'Tours Added'!H16,", ",'Tours Added'!I16,'CONCAT Codes'!C$6,B16,'CONCAT Codes'!$D$6,C16,'CONCAT Codes'!$E$6,F16,'CONCAT Codes'!$F$6,G16,'CONCAT Codes'!$G$6,'Tours Added'!E16)</f>
        <v xml:space="preserve">&lt;strong&gt; Location:&lt;/strong&gt; , &lt;br /&gt;
&lt;strong&gt;Agency:&lt;/strong&gt; &lt;strong&gt; Activity:&lt;/strong&gt; &lt;br /&gt;
&lt;strong&gt;Service:&lt;/strong&gt; &lt;strong&gt; Desired Grade:&lt;/strong&gt; &lt;br /&gt;
&lt;br /&gt;
&lt;strong&gt;Tour Description:&lt;/strong&gt; </v>
      </c>
      <c r="R16" s="25" t="e">
        <f>_xlfn.CONCAT('CONCAT Codes'!$A$10,VLOOKUP(L16,'CONCAT Codes'!$A$14:$G$26,5,FALSE),'CONCAT Codes'!$B$10,'Tours Added'!A16," ",C16," ",D16," ",'CONCAT Codes'!$C$10,VLOOKUP(L16,'CONCAT Codes'!$A$14:$G$253,7,FALSE),'CONCAT Codes'!$D$10,VLOOKUP(L16,'CONCAT Codes'!$A$14:$G$26,6,FALSE))</f>
        <v>#N/A</v>
      </c>
    </row>
    <row r="17" spans="1:18" ht="165.65" customHeight="1">
      <c r="A17" s="1"/>
      <c r="B17" s="23"/>
      <c r="C17" s="23"/>
      <c r="D17" s="82"/>
      <c r="E17" s="24"/>
      <c r="F17" s="23"/>
      <c r="G17" s="23"/>
      <c r="H17" s="23"/>
      <c r="I17" s="3"/>
      <c r="J17" s="24"/>
      <c r="K17" s="62"/>
      <c r="L17" s="24"/>
      <c r="N17" s="26" t="str">
        <f>CONCATENATE('CONCAT Codes'!$A$2," ",D17," ",A17," ",'CONCAT Codes'!$B$2," ",F17,": ",G17,'CONCAT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7" s="26" t="str">
        <f>CONCATENATE('CONCAT Codes'!$A$6,'CONCAT Codes'!$B$6,'Tours Added'!H17,", ",'Tours Added'!I17,'CONCAT Codes'!C$6,B17,'CONCAT Codes'!$D$6,C17,'CONCAT Codes'!$E$6,F17,'CONCAT Codes'!$F$6,G17,'CONCAT Codes'!$G$6,'Tours Added'!E17)</f>
        <v xml:space="preserve">&lt;strong&gt; Location:&lt;/strong&gt; , &lt;br /&gt;
&lt;strong&gt;Agency:&lt;/strong&gt; &lt;strong&gt; Activity:&lt;/strong&gt; &lt;br /&gt;
&lt;strong&gt;Service:&lt;/strong&gt; &lt;strong&gt; Desired Grade:&lt;/strong&gt; &lt;br /&gt;
&lt;br /&gt;
&lt;strong&gt;Tour Description:&lt;/strong&gt; </v>
      </c>
      <c r="R17" s="25" t="e">
        <f>_xlfn.CONCAT('CONCAT Codes'!$A$10,VLOOKUP(L17,'CONCAT Codes'!$A$14:$G$26,5,FALSE),'CONCAT Codes'!$B$10,'Tours Added'!A17," ",C17," ",D17," ",'CONCAT Codes'!$C$10,VLOOKUP(L17,'CONCAT Codes'!$A$14:$G$253,7,FALSE),'CONCAT Codes'!$D$10,VLOOKUP(L17,'CONCAT Codes'!$A$14:$G$26,6,FALSE))</f>
        <v>#N/A</v>
      </c>
    </row>
    <row r="18" spans="1:18" ht="165.65" customHeight="1">
      <c r="A18" s="1"/>
      <c r="B18" s="23"/>
      <c r="C18" s="23"/>
      <c r="D18" s="82"/>
      <c r="E18" s="24"/>
      <c r="F18" s="23"/>
      <c r="G18" s="23"/>
      <c r="H18" s="23"/>
      <c r="I18" s="3"/>
      <c r="J18" s="24"/>
      <c r="K18" s="62"/>
      <c r="L18" s="24"/>
      <c r="N18" s="26" t="str">
        <f>CONCATENATE('CONCAT Codes'!$A$2," ",D18," ",A18," ",'CONCAT Codes'!$B$2," ",F18,": ",G18,'CONCAT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8" s="26" t="str">
        <f>CONCATENATE('CONCAT Codes'!$A$6,'CONCAT Codes'!$B$6,'Tours Added'!H18,", ",'Tours Added'!I18,'CONCAT Codes'!C$6,B18,'CONCAT Codes'!$D$6,C18,'CONCAT Codes'!$E$6,F18,'CONCAT Codes'!$F$6,G18,'CONCAT Codes'!$G$6,'Tours Added'!E18)</f>
        <v xml:space="preserve">&lt;strong&gt; Location:&lt;/strong&gt; , &lt;br /&gt;
&lt;strong&gt;Agency:&lt;/strong&gt; &lt;strong&gt; Activity:&lt;/strong&gt; &lt;br /&gt;
&lt;strong&gt;Service:&lt;/strong&gt; &lt;strong&gt; Desired Grade:&lt;/strong&gt; &lt;br /&gt;
&lt;br /&gt;
&lt;strong&gt;Tour Description:&lt;/strong&gt; </v>
      </c>
      <c r="R18" s="25" t="e">
        <f>_xlfn.CONCAT('CONCAT Codes'!$A$10,VLOOKUP(L18,'CONCAT Codes'!$A$14:$G$26,5,FALSE),'CONCAT Codes'!$B$10,'Tours Added'!A18," ",C18," ",D18," ",'CONCAT Codes'!$C$10,VLOOKUP(L18,'CONCAT Codes'!$A$14:$G$253,7,FALSE),'CONCAT Codes'!$D$10,VLOOKUP(L18,'CONCAT Codes'!$A$14:$G$26,6,FALSE))</f>
        <v>#N/A</v>
      </c>
    </row>
    <row r="19" spans="1:18" ht="165.65" customHeight="1">
      <c r="A19" s="1"/>
      <c r="B19" s="23"/>
      <c r="C19" s="23"/>
      <c r="D19" s="82"/>
      <c r="E19" s="24"/>
      <c r="F19" s="23"/>
      <c r="G19" s="23"/>
      <c r="H19" s="23"/>
      <c r="I19" s="3"/>
      <c r="J19" s="24"/>
      <c r="K19" s="62"/>
      <c r="L19" s="24"/>
      <c r="N19" s="26" t="str">
        <f>CONCATENATE('CONCAT Codes'!$A$2," ",D19," ",A19," ",'CONCAT Codes'!$B$2," ",F19,": ",G19,'CONCAT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9" s="26" t="str">
        <f>CONCATENATE('CONCAT Codes'!$A$6,'CONCAT Codes'!$B$6,'Tours Added'!H19,", ",'Tours Added'!I19,'CONCAT Codes'!C$6,B19,'CONCAT Codes'!$D$6,C19,'CONCAT Codes'!$E$6,F19,'CONCAT Codes'!$F$6,G19,'CONCAT Codes'!$G$6,'Tours Added'!E19)</f>
        <v xml:space="preserve">&lt;strong&gt; Location:&lt;/strong&gt; , &lt;br /&gt;
&lt;strong&gt;Agency:&lt;/strong&gt; &lt;strong&gt; Activity:&lt;/strong&gt; &lt;br /&gt;
&lt;strong&gt;Service:&lt;/strong&gt; &lt;strong&gt; Desired Grade:&lt;/strong&gt; &lt;br /&gt;
&lt;br /&gt;
&lt;strong&gt;Tour Description:&lt;/strong&gt; </v>
      </c>
      <c r="R19" s="25" t="e">
        <f>_xlfn.CONCAT('CONCAT Codes'!$A$10,VLOOKUP(L19,'CONCAT Codes'!$A$14:$G$26,5,FALSE),'CONCAT Codes'!$B$10,'Tours Added'!A19," ",C19," ",D19," ",'CONCAT Codes'!$C$10,VLOOKUP(L19,'CONCAT Codes'!$A$14:$G$253,7,FALSE),'CONCAT Codes'!$D$10,VLOOKUP(L19,'CONCAT Codes'!$A$14:$G$26,6,FALSE))</f>
        <v>#N/A</v>
      </c>
    </row>
    <row r="20" spans="1:18" ht="165.65" customHeight="1">
      <c r="A20" s="1"/>
      <c r="B20" s="23"/>
      <c r="C20" s="23"/>
      <c r="D20" s="82"/>
      <c r="E20" s="24"/>
      <c r="F20" s="23"/>
      <c r="G20" s="23"/>
      <c r="H20" s="23"/>
      <c r="I20" s="3"/>
      <c r="J20" s="24"/>
      <c r="K20" s="62"/>
      <c r="L20" s="24"/>
      <c r="N20" s="26" t="str">
        <f>CONCATENATE('CONCAT Codes'!$A$2," ",D20," ",A20," ",'CONCAT Codes'!$B$2," ",F20,": ",G20,'CONCAT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0" s="26" t="str">
        <f>CONCATENATE('CONCAT Codes'!$A$6,'CONCAT Codes'!$B$6,'Tours Added'!H20,", ",'Tours Added'!I20,'CONCAT Codes'!C$6,B20,'CONCAT Codes'!$D$6,C20,'CONCAT Codes'!$E$6,F20,'CONCAT Codes'!$F$6,G20,'CONCAT Codes'!$G$6,'Tours Added'!E20)</f>
        <v xml:space="preserve">&lt;strong&gt; Location:&lt;/strong&gt; , &lt;br /&gt;
&lt;strong&gt;Agency:&lt;/strong&gt; &lt;strong&gt; Activity:&lt;/strong&gt; &lt;br /&gt;
&lt;strong&gt;Service:&lt;/strong&gt; &lt;strong&gt; Desired Grade:&lt;/strong&gt; &lt;br /&gt;
&lt;br /&gt;
&lt;strong&gt;Tour Description:&lt;/strong&gt; </v>
      </c>
      <c r="R20" s="25" t="e">
        <f>_xlfn.CONCAT('CONCAT Codes'!$A$10,VLOOKUP(L20,'CONCAT Codes'!$A$14:$G$26,5,FALSE),'CONCAT Codes'!$B$10,'Tours Added'!A20," ",C20," ",D20," ",'CONCAT Codes'!$C$10,VLOOKUP(L20,'CONCAT Codes'!$A$14:$G$253,7,FALSE),'CONCAT Codes'!$D$10,VLOOKUP(L20,'CONCAT Codes'!$A$14:$G$26,6,FALSE))</f>
        <v>#N/A</v>
      </c>
    </row>
    <row r="21" spans="1:18" ht="165.65" customHeight="1">
      <c r="A21" s="1"/>
      <c r="B21" s="23"/>
      <c r="C21" s="23"/>
      <c r="D21" s="82"/>
      <c r="E21" s="24"/>
      <c r="F21" s="23"/>
      <c r="G21" s="23"/>
      <c r="H21" s="23"/>
      <c r="I21" s="3"/>
      <c r="J21" s="24"/>
      <c r="K21" s="62"/>
      <c r="L21" s="24"/>
      <c r="N21" s="26" t="str">
        <f>CONCATENATE('CONCAT Codes'!$A$2," ",D21," ",A21," ",'CONCAT Codes'!$B$2," ",F21,": ",G21,'CONCAT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1" s="26" t="str">
        <f>CONCATENATE('CONCAT Codes'!$A$6,'CONCAT Codes'!$B$6,'Tours Added'!H21,", ",'Tours Added'!I21,'CONCAT Codes'!C$6,B21,'CONCAT Codes'!$D$6,C21,'CONCAT Codes'!$E$6,F21,'CONCAT Codes'!$F$6,G21,'CONCAT Codes'!$G$6,'Tours Added'!E21)</f>
        <v xml:space="preserve">&lt;strong&gt; Location:&lt;/strong&gt; , &lt;br /&gt;
&lt;strong&gt;Agency:&lt;/strong&gt; &lt;strong&gt; Activity:&lt;/strong&gt; &lt;br /&gt;
&lt;strong&gt;Service:&lt;/strong&gt; &lt;strong&gt; Desired Grade:&lt;/strong&gt; &lt;br /&gt;
&lt;br /&gt;
&lt;strong&gt;Tour Description:&lt;/strong&gt; </v>
      </c>
      <c r="R21" s="25" t="e">
        <f>_xlfn.CONCAT('CONCAT Codes'!$A$10,VLOOKUP(L21,'CONCAT Codes'!$A$14:$G$26,5,FALSE),'CONCAT Codes'!$B$10,'Tours Added'!A21," ",C21," ",D21," ",'CONCAT Codes'!$C$10,VLOOKUP(L21,'CONCAT Codes'!$A$14:$G$253,7,FALSE),'CONCAT Codes'!$D$10,VLOOKUP(L21,'CONCAT Codes'!$A$14:$G$26,6,FALSE))</f>
        <v>#N/A</v>
      </c>
    </row>
    <row r="22" spans="1:18" ht="165.65" customHeight="1">
      <c r="A22" s="1"/>
      <c r="B22" s="23"/>
      <c r="C22" s="23"/>
      <c r="D22" s="82"/>
      <c r="E22" s="24"/>
      <c r="F22" s="23"/>
      <c r="G22" s="23"/>
      <c r="H22" s="23"/>
      <c r="I22" s="3"/>
      <c r="J22" s="48"/>
      <c r="L22" s="24"/>
      <c r="N22" s="26" t="str">
        <f>CONCATENATE('CONCAT Codes'!$A$2," ",D22," ",A22," ",'CONCAT Codes'!$B$2," ",F22,": ",G22,'CONCAT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2" s="26" t="str">
        <f>CONCATENATE('CONCAT Codes'!$A$6,'CONCAT Codes'!$B$6,'Tours Added'!H22,", ",'Tours Added'!I22,'CONCAT Codes'!C$6,B22,'CONCAT Codes'!$D$6,C22,'CONCAT Codes'!$E$6,F22,'CONCAT Codes'!$F$6,G22,'CONCAT Codes'!$G$6,'Tours Added'!E22)</f>
        <v xml:space="preserve">&lt;strong&gt; Location:&lt;/strong&gt; , &lt;br /&gt;
&lt;strong&gt;Agency:&lt;/strong&gt; &lt;strong&gt; Activity:&lt;/strong&gt; &lt;br /&gt;
&lt;strong&gt;Service:&lt;/strong&gt; &lt;strong&gt; Desired Grade:&lt;/strong&gt; &lt;br /&gt;
&lt;br /&gt;
&lt;strong&gt;Tour Description:&lt;/strong&gt; </v>
      </c>
      <c r="R22" s="25" t="e">
        <f>_xlfn.CONCAT('CONCAT Codes'!$A$10,VLOOKUP(L22,'CONCAT Codes'!$A$14:$G$26,5,FALSE),'CONCAT Codes'!$B$10,'Tours Added'!A22," ",C22," ",D22," ",'CONCAT Codes'!$C$10,VLOOKUP(L22,'CONCAT Codes'!$A$14:$G$253,7,FALSE),'CONCAT Codes'!$D$10,VLOOKUP(L22,'CONCAT Codes'!$A$14:$G$26,6,FALSE))</f>
        <v>#N/A</v>
      </c>
    </row>
    <row r="23" spans="1:18" ht="165.65" customHeight="1">
      <c r="A23" s="1"/>
      <c r="B23" s="23"/>
      <c r="C23" s="23"/>
      <c r="D23" s="82"/>
      <c r="E23" s="24"/>
      <c r="F23" s="23"/>
      <c r="G23" s="23"/>
      <c r="H23" s="23"/>
      <c r="I23" s="3"/>
      <c r="J23" s="48"/>
      <c r="L23" s="24"/>
      <c r="N23" s="26" t="str">
        <f>CONCATENATE('CONCAT Codes'!$A$2," ",D23," ",A23," ",'CONCAT Codes'!$B$2," ",F23,": ",G23,'CONCAT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3" s="26" t="str">
        <f>CONCATENATE('CONCAT Codes'!$A$6,'CONCAT Codes'!$B$6,'Tours Added'!H23,", ",'Tours Added'!I23,'CONCAT Codes'!C$6,B23,'CONCAT Codes'!$D$6,C23,'CONCAT Codes'!$E$6,F23,'CONCAT Codes'!$F$6,G23,'CONCAT Codes'!$G$6,'Tours Added'!E23)</f>
        <v xml:space="preserve">&lt;strong&gt; Location:&lt;/strong&gt; , &lt;br /&gt;
&lt;strong&gt;Agency:&lt;/strong&gt; &lt;strong&gt; Activity:&lt;/strong&gt; &lt;br /&gt;
&lt;strong&gt;Service:&lt;/strong&gt; &lt;strong&gt; Desired Grade:&lt;/strong&gt; &lt;br /&gt;
&lt;br /&gt;
&lt;strong&gt;Tour Description:&lt;/strong&gt; </v>
      </c>
      <c r="R23" s="25" t="e">
        <f>_xlfn.CONCAT('CONCAT Codes'!$A$10,VLOOKUP(L23,'CONCAT Codes'!$A$14:$G$26,5,FALSE),'CONCAT Codes'!$B$10,'Tours Added'!A23," ",C23," ",D23," ",'CONCAT Codes'!$C$10,VLOOKUP(L23,'CONCAT Codes'!$A$14:$G$253,7,FALSE),'CONCAT Codes'!$D$10,VLOOKUP(L23,'CONCAT Codes'!$A$14:$G$26,6,FALSE))</f>
        <v>#N/A</v>
      </c>
    </row>
    <row r="24" spans="1:18" ht="165.65" customHeight="1">
      <c r="A24" s="1"/>
      <c r="B24" s="23"/>
      <c r="C24" s="23"/>
      <c r="D24" s="82"/>
      <c r="E24" s="24"/>
      <c r="F24" s="23"/>
      <c r="G24" s="23"/>
      <c r="H24" s="23"/>
      <c r="I24" s="3"/>
      <c r="J24" s="48"/>
      <c r="L24" s="24"/>
      <c r="N24" s="26" t="str">
        <f>CONCATENATE('CONCAT Codes'!$A$2," ",D24," ",A24," ",'CONCAT Codes'!$B$2," ",F24,": ",G24,'CONCAT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4" s="26" t="str">
        <f>CONCATENATE('CONCAT Codes'!$A$6,'CONCAT Codes'!$B$6,'Tours Added'!H24,", ",'Tours Added'!I24,'CONCAT Codes'!C$6,B24,'CONCAT Codes'!$D$6,C24,'CONCAT Codes'!$E$6,F24,'CONCAT Codes'!$F$6,G24,'CONCAT Codes'!$G$6,'Tours Added'!E24)</f>
        <v xml:space="preserve">&lt;strong&gt; Location:&lt;/strong&gt; , &lt;br /&gt;
&lt;strong&gt;Agency:&lt;/strong&gt; &lt;strong&gt; Activity:&lt;/strong&gt; &lt;br /&gt;
&lt;strong&gt;Service:&lt;/strong&gt; &lt;strong&gt; Desired Grade:&lt;/strong&gt; &lt;br /&gt;
&lt;br /&gt;
&lt;strong&gt;Tour Description:&lt;/strong&gt; </v>
      </c>
      <c r="R24" s="25" t="e">
        <f>_xlfn.CONCAT('CONCAT Codes'!$A$10,VLOOKUP(L24,'CONCAT Codes'!$A$14:$G$26,5,FALSE),'CONCAT Codes'!$B$10,'Tours Added'!A24," ",C24," ",D24," ",'CONCAT Codes'!$C$10,VLOOKUP(L24,'CONCAT Codes'!$A$14:$G$253,7,FALSE),'CONCAT Codes'!$D$10,VLOOKUP(L24,'CONCAT Codes'!$A$14:$G$26,6,FALSE))</f>
        <v>#N/A</v>
      </c>
    </row>
    <row r="25" spans="1:18" ht="165.65" customHeight="1">
      <c r="A25" s="1"/>
      <c r="B25" s="23"/>
      <c r="C25" s="23"/>
      <c r="D25" s="82"/>
      <c r="E25" s="24"/>
      <c r="F25" s="23"/>
      <c r="G25" s="23"/>
      <c r="H25" s="23"/>
      <c r="I25" s="3"/>
      <c r="J25" s="48"/>
      <c r="L25" s="24"/>
      <c r="N25" s="26" t="str">
        <f>CONCATENATE('CONCAT Codes'!$A$2," ",D25," ",A25," ",'CONCAT Codes'!$B$2," ",F25,": ",G25,'CONCAT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5" s="26" t="str">
        <f>CONCATENATE('CONCAT Codes'!$A$6,'CONCAT Codes'!$B$6,'Tours Added'!H25,", ",'Tours Added'!I25,'CONCAT Codes'!C$6,B25,'CONCAT Codes'!$D$6,C25,'CONCAT Codes'!$E$6,F25,'CONCAT Codes'!$F$6,G25,'CONCAT Codes'!$G$6,'Tours Added'!E25)</f>
        <v xml:space="preserve">&lt;strong&gt; Location:&lt;/strong&gt; , &lt;br /&gt;
&lt;strong&gt;Agency:&lt;/strong&gt; &lt;strong&gt; Activity:&lt;/strong&gt; &lt;br /&gt;
&lt;strong&gt;Service:&lt;/strong&gt; &lt;strong&gt; Desired Grade:&lt;/strong&gt; &lt;br /&gt;
&lt;br /&gt;
&lt;strong&gt;Tour Description:&lt;/strong&gt; </v>
      </c>
      <c r="R25" s="25" t="e">
        <f>_xlfn.CONCAT('CONCAT Codes'!$A$10,VLOOKUP(L25,'CONCAT Codes'!$A$14:$G$26,5,FALSE),'CONCAT Codes'!$B$10,'Tours Added'!A25," ",C25," ",D25," ",'CONCAT Codes'!$C$10,VLOOKUP(L25,'CONCAT Codes'!$A$14:$G$253,7,FALSE),'CONCAT Codes'!$D$10,VLOOKUP(L25,'CONCAT Codes'!$A$14:$G$26,6,FALSE))</f>
        <v>#N/A</v>
      </c>
    </row>
  </sheetData>
  <autoFilter ref="A1:L1" xr:uid="{CB3F2454-9102-438E-A09A-FDCB05825C50}">
    <sortState xmlns:xlrd2="http://schemas.microsoft.com/office/spreadsheetml/2017/richdata2" ref="A2:L10">
      <sortCondition ref="A1"/>
    </sortState>
  </autoFilter>
  <conditionalFormatting sqref="A1">
    <cfRule type="duplicateValues" dxfId="10" priority="199"/>
  </conditionalFormatting>
  <conditionalFormatting sqref="A2:A8">
    <cfRule type="duplicateValues" dxfId="9" priority="1"/>
  </conditionalFormatting>
  <conditionalFormatting sqref="A9:A21">
    <cfRule type="duplicateValues" dxfId="8" priority="11"/>
  </conditionalFormatting>
  <conditionalFormatting sqref="A22:A25">
    <cfRule type="duplicateValues" dxfId="7" priority="105"/>
  </conditionalFormatting>
  <conditionalFormatting sqref="A26:A1048576 A1">
    <cfRule type="duplicateValues" dxfId="6" priority="245"/>
  </conditionalFormatting>
  <conditionalFormatting sqref="K2:K21">
    <cfRule type="containsText" dxfId="5" priority="2" operator="containsText" text="Click HERE to apply">
      <formula>NOT(ISERROR(SEARCH("Click HERE to apply",K2)))</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7033A-0FFD-4BE0-B2BF-CE9E4922D697}">
  <dimension ref="A1:L34"/>
  <sheetViews>
    <sheetView topLeftCell="A3" workbookViewId="0">
      <selection activeCell="F25" sqref="F25"/>
    </sheetView>
  </sheetViews>
  <sheetFormatPr defaultRowHeight="14.5"/>
  <cols>
    <col min="1" max="1" width="37.1796875" customWidth="1"/>
    <col min="2" max="2" width="28.81640625" customWidth="1"/>
    <col min="3" max="3" width="21.1796875" customWidth="1"/>
    <col min="4" max="4" width="34.81640625" bestFit="1" customWidth="1"/>
    <col min="5" max="5" width="27.81640625" customWidth="1"/>
    <col min="6" max="6" width="40.81640625" bestFit="1" customWidth="1"/>
    <col min="7" max="7" width="37.54296875" customWidth="1"/>
    <col min="8" max="8" width="29" customWidth="1"/>
    <col min="9" max="10" width="26.1796875" customWidth="1"/>
    <col min="11" max="11" width="60.1796875" customWidth="1"/>
    <col min="12" max="16" width="26.1796875" customWidth="1"/>
  </cols>
  <sheetData>
    <row r="1" spans="1:12" s="30" customFormat="1">
      <c r="A1" s="85" t="s">
        <v>74</v>
      </c>
      <c r="B1" s="85"/>
      <c r="C1" s="85"/>
    </row>
    <row r="2" spans="1:12" s="34" customFormat="1" ht="145">
      <c r="A2" s="33" t="s">
        <v>73</v>
      </c>
      <c r="B2" s="33" t="s">
        <v>72</v>
      </c>
      <c r="C2" s="33" t="s">
        <v>71</v>
      </c>
    </row>
    <row r="5" spans="1:12" s="29" customFormat="1">
      <c r="A5" s="28" t="s">
        <v>76</v>
      </c>
    </row>
    <row r="6" spans="1:12" s="39" customFormat="1" ht="70">
      <c r="A6" s="35"/>
      <c r="B6" s="35" t="s">
        <v>146</v>
      </c>
      <c r="C6" s="36" t="s">
        <v>78</v>
      </c>
      <c r="D6" s="35" t="s">
        <v>77</v>
      </c>
      <c r="E6" s="36" t="s">
        <v>79</v>
      </c>
      <c r="F6" s="35" t="s">
        <v>80</v>
      </c>
      <c r="G6" s="36" t="s">
        <v>81</v>
      </c>
      <c r="H6" s="36" t="s">
        <v>82</v>
      </c>
      <c r="I6" s="36" t="s">
        <v>83</v>
      </c>
      <c r="J6" s="35" t="s">
        <v>85</v>
      </c>
      <c r="K6" s="37" t="s">
        <v>86</v>
      </c>
      <c r="L6" s="38" t="s">
        <v>87</v>
      </c>
    </row>
    <row r="7" spans="1:12" s="27" customFormat="1">
      <c r="A7" s="44"/>
      <c r="B7" s="44"/>
      <c r="C7" s="45"/>
      <c r="D7" s="44"/>
      <c r="E7" s="45"/>
      <c r="F7" s="44"/>
      <c r="G7" s="45"/>
      <c r="H7" s="45"/>
      <c r="I7" s="45"/>
      <c r="J7" s="44"/>
      <c r="K7" s="46"/>
      <c r="L7" s="47"/>
    </row>
    <row r="8" spans="1:12" s="27" customFormat="1">
      <c r="A8" s="44"/>
      <c r="B8" s="44"/>
      <c r="C8" s="45"/>
      <c r="D8" s="44"/>
      <c r="E8" s="45"/>
      <c r="F8" s="44"/>
      <c r="G8" s="45"/>
      <c r="H8" s="45"/>
      <c r="I8" s="45"/>
      <c r="J8" s="44"/>
      <c r="K8" s="46"/>
      <c r="L8" s="47"/>
    </row>
    <row r="9" spans="1:12" s="29" customFormat="1">
      <c r="A9" s="28" t="s">
        <v>134</v>
      </c>
    </row>
    <row r="10" spans="1:12" ht="101.5">
      <c r="A10" t="s">
        <v>152</v>
      </c>
      <c r="B10" t="s">
        <v>85</v>
      </c>
      <c r="C10" s="40" t="s">
        <v>86</v>
      </c>
      <c r="D10" t="s">
        <v>87</v>
      </c>
    </row>
    <row r="12" spans="1:12" s="29" customFormat="1">
      <c r="A12" s="28" t="s">
        <v>84</v>
      </c>
    </row>
    <row r="13" spans="1:12" s="42" customFormat="1">
      <c r="A13" s="43" t="s">
        <v>137</v>
      </c>
      <c r="B13" s="41" t="s">
        <v>96</v>
      </c>
      <c r="C13" s="41" t="s">
        <v>97</v>
      </c>
      <c r="D13" s="41" t="s">
        <v>98</v>
      </c>
      <c r="E13" s="41" t="s">
        <v>132</v>
      </c>
      <c r="F13" s="41" t="s">
        <v>133</v>
      </c>
      <c r="G13" s="43" t="s">
        <v>145</v>
      </c>
    </row>
    <row r="14" spans="1:12">
      <c r="A14" t="s">
        <v>51</v>
      </c>
      <c r="B14" t="s">
        <v>99</v>
      </c>
      <c r="C14" t="s">
        <v>100</v>
      </c>
      <c r="D14" t="s">
        <v>101</v>
      </c>
      <c r="E14" t="s">
        <v>102</v>
      </c>
      <c r="F14" t="s">
        <v>91</v>
      </c>
      <c r="G14" s="40" t="s">
        <v>139</v>
      </c>
      <c r="H14" s="42"/>
    </row>
    <row r="15" spans="1:12">
      <c r="A15" t="s">
        <v>70</v>
      </c>
      <c r="B15" t="s">
        <v>103</v>
      </c>
      <c r="C15" t="s">
        <v>104</v>
      </c>
      <c r="D15" t="s">
        <v>105</v>
      </c>
      <c r="E15" t="s">
        <v>106</v>
      </c>
      <c r="F15" t="s">
        <v>89</v>
      </c>
      <c r="G15" s="40" t="s">
        <v>140</v>
      </c>
    </row>
    <row r="16" spans="1:12">
      <c r="A16" t="s">
        <v>50</v>
      </c>
      <c r="B16" t="s">
        <v>107</v>
      </c>
      <c r="C16" t="s">
        <v>108</v>
      </c>
      <c r="D16" t="s">
        <v>109</v>
      </c>
      <c r="E16" t="s">
        <v>110</v>
      </c>
      <c r="F16" t="s">
        <v>94</v>
      </c>
      <c r="G16" s="40" t="s">
        <v>141</v>
      </c>
    </row>
    <row r="17" spans="1:7">
      <c r="A17" t="s">
        <v>54</v>
      </c>
      <c r="B17" t="s">
        <v>111</v>
      </c>
      <c r="C17" t="s">
        <v>112</v>
      </c>
      <c r="D17" t="s">
        <v>113</v>
      </c>
      <c r="E17" t="s">
        <v>324</v>
      </c>
      <c r="F17" t="s">
        <v>93</v>
      </c>
      <c r="G17" t="s">
        <v>135</v>
      </c>
    </row>
    <row r="18" spans="1:7">
      <c r="A18" t="s">
        <v>53</v>
      </c>
      <c r="B18" t="s">
        <v>111</v>
      </c>
      <c r="C18" t="s">
        <v>114</v>
      </c>
      <c r="D18" t="s">
        <v>115</v>
      </c>
      <c r="E18" t="s">
        <v>116</v>
      </c>
      <c r="F18" t="s">
        <v>90</v>
      </c>
      <c r="G18" s="40" t="s">
        <v>142</v>
      </c>
    </row>
    <row r="19" spans="1:7">
      <c r="A19" t="s">
        <v>138</v>
      </c>
      <c r="B19" t="s">
        <v>117</v>
      </c>
      <c r="C19" t="s">
        <v>118</v>
      </c>
      <c r="D19" t="s">
        <v>119</v>
      </c>
      <c r="E19" t="s">
        <v>120</v>
      </c>
      <c r="F19" t="s">
        <v>121</v>
      </c>
      <c r="G19" s="40" t="s">
        <v>143</v>
      </c>
    </row>
    <row r="20" spans="1:7">
      <c r="A20" t="s">
        <v>69</v>
      </c>
      <c r="B20" t="s">
        <v>107</v>
      </c>
      <c r="C20" t="s">
        <v>122</v>
      </c>
      <c r="D20" t="s">
        <v>123</v>
      </c>
      <c r="E20" t="s">
        <v>124</v>
      </c>
      <c r="F20" t="s">
        <v>95</v>
      </c>
      <c r="G20" t="s">
        <v>136</v>
      </c>
    </row>
    <row r="21" spans="1:7">
      <c r="A21" t="s">
        <v>52</v>
      </c>
      <c r="B21" t="s">
        <v>111</v>
      </c>
      <c r="C21" t="s">
        <v>125</v>
      </c>
      <c r="D21" t="s">
        <v>126</v>
      </c>
      <c r="E21" t="s">
        <v>127</v>
      </c>
      <c r="F21" t="s">
        <v>92</v>
      </c>
      <c r="G21" s="40" t="s">
        <v>144</v>
      </c>
    </row>
    <row r="22" spans="1:7">
      <c r="A22" t="s">
        <v>49</v>
      </c>
      <c r="B22" t="s">
        <v>103</v>
      </c>
      <c r="C22" t="s">
        <v>128</v>
      </c>
      <c r="D22" t="s">
        <v>129</v>
      </c>
      <c r="E22" t="s">
        <v>130</v>
      </c>
      <c r="F22" t="s">
        <v>131</v>
      </c>
      <c r="G22" s="40" t="s">
        <v>213</v>
      </c>
    </row>
    <row r="23" spans="1:7">
      <c r="A23" t="s">
        <v>171</v>
      </c>
      <c r="B23" t="s">
        <v>172</v>
      </c>
      <c r="C23" t="s">
        <v>173</v>
      </c>
      <c r="D23" t="s">
        <v>174</v>
      </c>
      <c r="E23" t="s">
        <v>175</v>
      </c>
      <c r="F23" t="s">
        <v>177</v>
      </c>
      <c r="G23" s="40" t="s">
        <v>176</v>
      </c>
    </row>
    <row r="24" spans="1:7">
      <c r="A24" t="s">
        <v>235</v>
      </c>
      <c r="B24" t="s">
        <v>111</v>
      </c>
      <c r="C24" t="s">
        <v>244</v>
      </c>
      <c r="D24" t="s">
        <v>245</v>
      </c>
      <c r="E24" t="s">
        <v>246</v>
      </c>
      <c r="F24" t="s">
        <v>327</v>
      </c>
      <c r="G24" s="40" t="s">
        <v>247</v>
      </c>
    </row>
    <row r="25" spans="1:7">
      <c r="A25" s="26" t="s">
        <v>236</v>
      </c>
      <c r="B25" t="s">
        <v>248</v>
      </c>
      <c r="C25" t="s">
        <v>249</v>
      </c>
      <c r="D25" t="s">
        <v>250</v>
      </c>
      <c r="E25" t="s">
        <v>251</v>
      </c>
      <c r="F25" t="s">
        <v>252</v>
      </c>
      <c r="G25" s="40" t="s">
        <v>253</v>
      </c>
    </row>
    <row r="26" spans="1:7">
      <c r="A26" t="s">
        <v>299</v>
      </c>
      <c r="B26" t="s">
        <v>275</v>
      </c>
      <c r="C26" t="s">
        <v>276</v>
      </c>
      <c r="D26" t="s">
        <v>277</v>
      </c>
      <c r="E26" t="s">
        <v>279</v>
      </c>
      <c r="F26" t="s">
        <v>300</v>
      </c>
      <c r="G26" s="40" t="s">
        <v>278</v>
      </c>
    </row>
    <row r="32" spans="1:7">
      <c r="A32" t="s">
        <v>254</v>
      </c>
    </row>
    <row r="34" spans="1:1">
      <c r="A34" t="s">
        <v>264</v>
      </c>
    </row>
  </sheetData>
  <mergeCells count="1">
    <mergeCell ref="A1:C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CF029-A45F-4B09-BEA1-AAAF1A79F49F}">
  <dimension ref="A1:M13"/>
  <sheetViews>
    <sheetView zoomScale="70" zoomScaleNormal="70" workbookViewId="0">
      <selection activeCell="K38" sqref="K38"/>
    </sheetView>
  </sheetViews>
  <sheetFormatPr defaultRowHeight="14.5"/>
  <cols>
    <col min="1" max="1" width="14.1796875" customWidth="1"/>
    <col min="2" max="2" width="31" customWidth="1"/>
    <col min="3" max="3" width="23.81640625" customWidth="1"/>
    <col min="4" max="4" width="33.1796875" customWidth="1"/>
    <col min="5" max="5" width="113.81640625" customWidth="1"/>
    <col min="6" max="6" width="13.54296875" customWidth="1"/>
    <col min="7" max="7" width="15" customWidth="1"/>
    <col min="8" max="8" width="16.81640625" customWidth="1"/>
    <col min="9" max="9" width="14.54296875" customWidth="1"/>
    <col min="10" max="10" width="12.81640625" bestFit="1" customWidth="1"/>
    <col min="11" max="11" width="17.1796875" customWidth="1"/>
    <col min="12" max="12" width="21" customWidth="1"/>
    <col min="13" max="13" width="43.81640625" style="50" bestFit="1" customWidth="1"/>
  </cols>
  <sheetData>
    <row r="1" spans="1:13" ht="29.5" customHeight="1">
      <c r="A1" s="17" t="s">
        <v>22</v>
      </c>
      <c r="B1" s="21" t="s">
        <v>23</v>
      </c>
      <c r="C1" s="21" t="s">
        <v>24</v>
      </c>
      <c r="D1" s="18" t="s">
        <v>25</v>
      </c>
      <c r="E1" s="17" t="s">
        <v>21</v>
      </c>
      <c r="F1" s="21" t="s">
        <v>18</v>
      </c>
      <c r="G1" s="21" t="s">
        <v>19</v>
      </c>
      <c r="H1" s="21" t="s">
        <v>20</v>
      </c>
      <c r="I1" s="17" t="s">
        <v>45</v>
      </c>
      <c r="J1" s="21" t="s">
        <v>46</v>
      </c>
      <c r="K1" s="19" t="s">
        <v>27</v>
      </c>
      <c r="L1" s="49" t="s">
        <v>48</v>
      </c>
      <c r="M1" s="17" t="s">
        <v>182</v>
      </c>
    </row>
    <row r="2" spans="1:13">
      <c r="A2" s="1"/>
      <c r="B2" s="23"/>
      <c r="C2" s="23"/>
      <c r="D2" s="15"/>
      <c r="E2" s="24"/>
      <c r="F2" s="23"/>
      <c r="G2" s="23"/>
      <c r="H2" s="23"/>
      <c r="I2" s="3"/>
      <c r="J2" s="24"/>
      <c r="K2" s="62"/>
      <c r="L2" s="24"/>
      <c r="M2" s="71"/>
    </row>
    <row r="3" spans="1:13">
      <c r="A3" s="65"/>
      <c r="B3" s="66"/>
      <c r="C3" s="66"/>
      <c r="D3" s="67"/>
      <c r="E3" s="68"/>
      <c r="F3" s="66"/>
      <c r="G3" s="66"/>
      <c r="H3" s="66"/>
      <c r="I3" s="69"/>
      <c r="J3" s="70"/>
      <c r="K3" s="62"/>
      <c r="L3" s="24"/>
      <c r="M3" s="71"/>
    </row>
    <row r="4" spans="1:13">
      <c r="A4" s="1"/>
      <c r="B4" s="23"/>
      <c r="C4" s="23"/>
      <c r="D4" s="15"/>
      <c r="E4" s="24"/>
      <c r="F4" s="23"/>
      <c r="G4" s="23"/>
      <c r="H4" s="23"/>
      <c r="I4" s="3"/>
      <c r="J4" s="48"/>
      <c r="K4" s="62"/>
      <c r="L4" s="24"/>
      <c r="M4" s="71"/>
    </row>
    <row r="5" spans="1:13">
      <c r="A5" s="1"/>
      <c r="B5" s="23"/>
      <c r="C5" s="23"/>
      <c r="D5" s="15"/>
      <c r="E5" s="24"/>
      <c r="F5" s="23"/>
      <c r="G5" s="23"/>
      <c r="H5" s="23"/>
      <c r="I5" s="3"/>
      <c r="J5" s="48"/>
      <c r="K5" s="62"/>
      <c r="L5" s="24"/>
      <c r="M5" s="71"/>
    </row>
    <row r="6" spans="1:13">
      <c r="A6" s="1"/>
      <c r="B6" s="23"/>
      <c r="C6" s="23"/>
      <c r="D6" s="15"/>
      <c r="E6" s="24"/>
      <c r="F6" s="23"/>
      <c r="G6" s="23"/>
      <c r="H6" s="23"/>
      <c r="I6" s="3"/>
      <c r="J6" s="48"/>
      <c r="K6" s="62"/>
      <c r="L6" s="24"/>
      <c r="M6" s="71"/>
    </row>
    <row r="7" spans="1:13">
      <c r="A7" s="1"/>
      <c r="B7" s="23"/>
      <c r="C7" s="23"/>
      <c r="D7" s="15"/>
      <c r="E7" s="24"/>
      <c r="F7" s="23"/>
      <c r="G7" s="23"/>
      <c r="H7" s="23"/>
      <c r="I7" s="3"/>
      <c r="J7" s="48"/>
      <c r="K7" s="62"/>
      <c r="L7" s="24"/>
      <c r="M7" s="71"/>
    </row>
    <row r="8" spans="1:13">
      <c r="A8" s="1"/>
      <c r="B8" s="23"/>
      <c r="C8" s="23"/>
      <c r="D8" s="15"/>
      <c r="E8" s="24"/>
      <c r="F8" s="23"/>
      <c r="G8" s="23"/>
      <c r="H8" s="23"/>
      <c r="I8" s="3"/>
      <c r="J8" s="48"/>
      <c r="K8" s="62"/>
      <c r="L8" s="24"/>
      <c r="M8" s="71"/>
    </row>
    <row r="9" spans="1:13">
      <c r="A9" s="71"/>
      <c r="B9" s="24"/>
      <c r="C9" s="24"/>
      <c r="D9" s="71"/>
      <c r="E9" s="24"/>
      <c r="F9" s="24"/>
      <c r="G9" s="24"/>
      <c r="H9" s="24"/>
      <c r="I9" s="3"/>
      <c r="J9" s="48"/>
      <c r="K9" s="62"/>
      <c r="L9" s="24"/>
      <c r="M9" s="71"/>
    </row>
    <row r="10" spans="1:13" s="73" customFormat="1">
      <c r="A10" s="23"/>
      <c r="B10" s="23"/>
      <c r="C10" s="23"/>
      <c r="D10" s="23"/>
      <c r="E10" s="23"/>
      <c r="F10" s="23"/>
      <c r="G10" s="23"/>
      <c r="H10" s="23"/>
      <c r="I10" s="23"/>
      <c r="J10" s="23"/>
      <c r="K10" s="62"/>
      <c r="L10" s="23"/>
      <c r="M10" s="71"/>
    </row>
    <row r="11" spans="1:13" s="73" customFormat="1">
      <c r="A11" s="23"/>
      <c r="B11" s="23"/>
      <c r="C11" s="23"/>
      <c r="D11" s="23"/>
      <c r="E11" s="23"/>
      <c r="F11" s="23"/>
      <c r="G11" s="23"/>
      <c r="H11" s="23"/>
      <c r="I11" s="23"/>
      <c r="J11" s="23"/>
      <c r="K11" s="62"/>
      <c r="L11" s="23"/>
      <c r="M11" s="71"/>
    </row>
    <row r="12" spans="1:13" s="73" customFormat="1">
      <c r="A12" s="23"/>
      <c r="B12" s="23"/>
      <c r="C12" s="23"/>
      <c r="D12" s="23"/>
      <c r="E12" s="23"/>
      <c r="F12" s="23"/>
      <c r="G12" s="23"/>
      <c r="H12" s="23"/>
      <c r="I12" s="23"/>
      <c r="J12" s="23"/>
      <c r="K12" s="62"/>
      <c r="L12" s="23"/>
      <c r="M12" s="71"/>
    </row>
    <row r="13" spans="1:13" s="73" customFormat="1">
      <c r="A13" s="23"/>
      <c r="B13" s="23"/>
      <c r="C13" s="23"/>
      <c r="D13" s="23"/>
      <c r="E13" s="23"/>
      <c r="F13" s="23"/>
      <c r="G13" s="23"/>
      <c r="H13" s="23"/>
      <c r="I13" s="23"/>
      <c r="J13" s="23"/>
      <c r="K13" s="62"/>
      <c r="L13" s="23"/>
      <c r="M13" s="71"/>
    </row>
  </sheetData>
  <autoFilter ref="A1:M1" xr:uid="{D60CF029-A45F-4B09-BEA1-AAAF1A79F49F}">
    <sortState xmlns:xlrd2="http://schemas.microsoft.com/office/spreadsheetml/2017/richdata2" ref="A2:M35">
      <sortCondition ref="C1"/>
    </sortState>
  </autoFilter>
  <conditionalFormatting sqref="A1">
    <cfRule type="duplicateValues" dxfId="4" priority="55"/>
  </conditionalFormatting>
  <conditionalFormatting sqref="A2">
    <cfRule type="duplicateValues" dxfId="3" priority="2"/>
  </conditionalFormatting>
  <conditionalFormatting sqref="A3:A9">
    <cfRule type="duplicateValues" dxfId="2" priority="21"/>
  </conditionalFormatting>
  <conditionalFormatting sqref="A3:A1048576 A1">
    <cfRule type="duplicateValues" dxfId="1" priority="8"/>
  </conditionalFormatting>
  <conditionalFormatting sqref="K2:K13">
    <cfRule type="containsText" dxfId="0" priority="1" operator="containsText" text="Click HERE to apply">
      <formula>NOT(ISERROR(SEARCH("Click HERE to apply",K2)))</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Instructions</vt:lpstr>
      <vt:lpstr>ADOS Tours Updated 16APR2026</vt:lpstr>
      <vt:lpstr>Tours Closed</vt:lpstr>
      <vt:lpstr>Tours Added</vt:lpstr>
      <vt:lpstr>CONCAT Codes</vt:lpstr>
      <vt:lpstr>Tours to be Updated</vt:lpstr>
      <vt:lpstr>'ADOS Tours Updated 16APR2026'!Print_Area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Pickett, Jeffrey C (Craig) SGM USARMY DFAS ZHP (USA)</cp:lastModifiedBy>
  <cp:lastPrinted>2022-06-25T19:10:57Z</cp:lastPrinted>
  <dcterms:created xsi:type="dcterms:W3CDTF">2020-11-03T13:32:22Z</dcterms:created>
  <dcterms:modified xsi:type="dcterms:W3CDTF">2026-04-16T12:48:14Z</dcterms:modified>
</cp:coreProperties>
</file>