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K:\SHARED\PFI\06. REPORTS\01 - Advertised Tours\"/>
    </mc:Choice>
  </mc:AlternateContent>
  <xr:revisionPtr revIDLastSave="0" documentId="13_ncr:1_{7A97CEFD-559E-4158-88A6-E68110D5E724}" xr6:coauthVersionLast="47" xr6:coauthVersionMax="47" xr10:uidLastSave="{00000000-0000-0000-0000-000000000000}"/>
  <bookViews>
    <workbookView xWindow="14790" yWindow="-16320" windowWidth="29040" windowHeight="15720" tabRatio="707" activeTab="1" xr2:uid="{00000000-000D-0000-FFFF-FFFF00000000}"/>
  </bookViews>
  <sheets>
    <sheet name="Instructions" sheetId="4" r:id="rId1"/>
    <sheet name="ADOS Tours Updated 30OCT2025" sheetId="1" r:id="rId2"/>
    <sheet name="Tours Closed" sheetId="2" r:id="rId3"/>
    <sheet name="Tours Added" sheetId="3" r:id="rId4"/>
    <sheet name="CONCAT Codes" sheetId="5" state="hidden" r:id="rId5"/>
    <sheet name="Tours to be Updated" sheetId="6" r:id="rId6"/>
  </sheets>
  <definedNames>
    <definedName name="_xlnm._FilterDatabase" localSheetId="1" hidden="1">'ADOS Tours Updated 30OCT2025'!$A$1:$L$125</definedName>
    <definedName name="_xlnm._FilterDatabase" localSheetId="3" hidden="1">'Tours Added'!$A$1:$L$1</definedName>
    <definedName name="_xlnm._FilterDatabase" localSheetId="2" hidden="1">'Tours Closed'!$A$1:$M$1</definedName>
    <definedName name="_xlnm._FilterDatabase" localSheetId="5" hidden="1">'Tours to be Updated'!$A$1:$M$1</definedName>
    <definedName name="_xlnm.Print_Area" localSheetId="1">'ADOS Tours Updated 30OCT2025'!$A$1:$L$1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 l="1"/>
  <c r="K6" i="3"/>
  <c r="K5" i="3"/>
  <c r="K4" i="3"/>
  <c r="K3" i="3"/>
  <c r="K2" i="3"/>
  <c r="K113" i="1"/>
  <c r="K35" i="1"/>
  <c r="K20" i="1"/>
  <c r="K81" i="1"/>
  <c r="K34" i="1"/>
  <c r="K64" i="1"/>
  <c r="K5" i="2"/>
  <c r="K4" i="2"/>
  <c r="K3" i="2"/>
  <c r="K2" i="2"/>
  <c r="K3" i="6"/>
  <c r="K2" i="6"/>
  <c r="K96" i="1"/>
  <c r="K48" i="1"/>
  <c r="K95" i="1"/>
  <c r="K94" i="1"/>
  <c r="K79" i="1"/>
  <c r="K62" i="1"/>
  <c r="K61" i="1"/>
  <c r="K65" i="1"/>
  <c r="K78" i="1"/>
  <c r="K93" i="1"/>
  <c r="K11" i="1"/>
  <c r="K10" i="1"/>
  <c r="K116" i="1"/>
  <c r="K131" i="1"/>
  <c r="K58" i="1"/>
  <c r="K112" i="1"/>
  <c r="K111" i="1"/>
  <c r="K53" i="1"/>
  <c r="K47" i="1"/>
  <c r="K33" i="1"/>
  <c r="K32" i="1"/>
  <c r="K31" i="1"/>
  <c r="K30" i="1"/>
  <c r="K110" i="1"/>
  <c r="K92" i="1"/>
  <c r="K26" i="1"/>
  <c r="K46" i="1"/>
  <c r="K19" i="1"/>
  <c r="K117" i="1"/>
  <c r="K9" i="1"/>
  <c r="K99" i="1"/>
  <c r="K3" i="1"/>
  <c r="K4" i="1"/>
  <c r="K5" i="1"/>
  <c r="K6" i="1"/>
  <c r="K8" i="1"/>
  <c r="K7" i="1"/>
  <c r="K13" i="1"/>
  <c r="K14" i="1"/>
  <c r="K12" i="1"/>
  <c r="K21" i="1"/>
  <c r="K22" i="1"/>
  <c r="K23" i="1"/>
  <c r="K24" i="1"/>
  <c r="K25" i="1"/>
  <c r="K27" i="1"/>
  <c r="K28" i="1"/>
  <c r="K29" i="1"/>
  <c r="K36" i="1"/>
  <c r="K37" i="1"/>
  <c r="K38" i="1"/>
  <c r="K39" i="1"/>
  <c r="K40" i="1"/>
  <c r="K41" i="1"/>
  <c r="K42" i="1"/>
  <c r="K43" i="1"/>
  <c r="K44" i="1"/>
  <c r="K45" i="1"/>
  <c r="K50" i="1"/>
  <c r="K51" i="1"/>
  <c r="K56" i="1"/>
  <c r="K57" i="1"/>
  <c r="K54" i="1"/>
  <c r="K55" i="1"/>
  <c r="K59" i="1"/>
  <c r="K60" i="1"/>
  <c r="K63" i="1"/>
  <c r="K66" i="1"/>
  <c r="K67" i="1"/>
  <c r="K68" i="1"/>
  <c r="K69" i="1"/>
  <c r="K70" i="1"/>
  <c r="K71" i="1"/>
  <c r="K72" i="1"/>
  <c r="K77" i="1"/>
  <c r="K73" i="1"/>
  <c r="K74" i="1"/>
  <c r="K80" i="1"/>
  <c r="K82" i="1"/>
  <c r="K83" i="1"/>
  <c r="K84" i="1"/>
  <c r="K85" i="1"/>
  <c r="K86" i="1"/>
  <c r="K87" i="1"/>
  <c r="K88" i="1"/>
  <c r="K90" i="1"/>
  <c r="K91" i="1"/>
  <c r="K89" i="1"/>
  <c r="K97" i="1"/>
  <c r="K98" i="1"/>
  <c r="K102" i="1"/>
  <c r="K103" i="1"/>
  <c r="K104" i="1"/>
  <c r="K105" i="1"/>
  <c r="K106" i="1"/>
  <c r="K107" i="1"/>
  <c r="K100" i="1"/>
  <c r="K109" i="1"/>
  <c r="K101" i="1"/>
  <c r="K108" i="1"/>
  <c r="K114" i="1"/>
  <c r="K115" i="1"/>
  <c r="K118" i="1"/>
  <c r="K119" i="1"/>
  <c r="K120" i="1"/>
  <c r="K121" i="1"/>
  <c r="K122" i="1"/>
  <c r="K123" i="1"/>
  <c r="K124" i="1"/>
  <c r="K125" i="1"/>
  <c r="K126" i="1"/>
  <c r="K127" i="1"/>
  <c r="K128" i="1"/>
  <c r="K129" i="1"/>
  <c r="K130" i="1"/>
  <c r="K75" i="1"/>
  <c r="K76" i="1"/>
  <c r="K15" i="1"/>
  <c r="K52" i="1"/>
  <c r="K49" i="1"/>
  <c r="K16" i="1"/>
  <c r="K17" i="1"/>
  <c r="K18" i="1"/>
  <c r="K2" i="1"/>
  <c r="R3" i="3"/>
  <c r="R4" i="3"/>
  <c r="R5" i="3"/>
  <c r="R6" i="3"/>
  <c r="R7" i="3"/>
  <c r="R8" i="3"/>
  <c r="R9" i="3"/>
  <c r="R10" i="3"/>
  <c r="R11" i="3"/>
  <c r="R12" i="3"/>
  <c r="R13" i="3"/>
  <c r="R14" i="3"/>
  <c r="R15" i="3"/>
  <c r="R16" i="3"/>
  <c r="R17" i="3"/>
  <c r="R18" i="3"/>
  <c r="R19" i="3"/>
  <c r="R20" i="3"/>
  <c r="R21" i="3"/>
  <c r="R22" i="3"/>
  <c r="R23" i="3"/>
  <c r="R24" i="3"/>
  <c r="R25" i="3"/>
  <c r="R26" i="3"/>
  <c r="R27" i="3"/>
  <c r="R2" i="3"/>
  <c r="N2" i="3"/>
  <c r="N3" i="3"/>
  <c r="N4" i="3"/>
  <c r="N5" i="3"/>
  <c r="P27" i="3" l="1"/>
  <c r="N27" i="3"/>
  <c r="P26" i="3"/>
  <c r="N26" i="3"/>
  <c r="P25" i="3"/>
  <c r="N25" i="3"/>
  <c r="P24" i="3"/>
  <c r="N24" i="3"/>
  <c r="P23" i="3"/>
  <c r="N23" i="3"/>
  <c r="P22" i="3"/>
  <c r="N22" i="3"/>
  <c r="P21" i="3"/>
  <c r="N21" i="3"/>
  <c r="P20" i="3"/>
  <c r="N20" i="3"/>
  <c r="P19" i="3"/>
  <c r="N19" i="3"/>
  <c r="P18" i="3"/>
  <c r="N18" i="3"/>
  <c r="P17" i="3"/>
  <c r="N17" i="3"/>
  <c r="P16" i="3"/>
  <c r="N16" i="3"/>
  <c r="P15" i="3"/>
  <c r="N15" i="3"/>
  <c r="P14" i="3"/>
  <c r="N14" i="3"/>
  <c r="P13" i="3"/>
  <c r="N13" i="3"/>
  <c r="P12" i="3"/>
  <c r="N12" i="3"/>
  <c r="P11" i="3"/>
  <c r="P10" i="3"/>
  <c r="P9" i="3"/>
  <c r="P8" i="3"/>
  <c r="P7" i="3"/>
  <c r="P6" i="3"/>
  <c r="P5" i="3"/>
  <c r="P4" i="3"/>
  <c r="P3" i="3"/>
  <c r="P2" i="3"/>
  <c r="N10" i="3"/>
  <c r="N11" i="3"/>
  <c r="N9" i="3"/>
  <c r="N8" i="3"/>
  <c r="N7" i="3"/>
  <c r="N6" i="3"/>
</calcChain>
</file>

<file path=xl/sharedStrings.xml><?xml version="1.0" encoding="utf-8"?>
<sst xmlns="http://schemas.openxmlformats.org/spreadsheetml/2006/main" count="1739" uniqueCount="748">
  <si>
    <t>Defense Logistics Agency</t>
  </si>
  <si>
    <t>Army</t>
  </si>
  <si>
    <t>IN</t>
  </si>
  <si>
    <t>United States</t>
  </si>
  <si>
    <t>Riyadh</t>
  </si>
  <si>
    <t>Saudi Arabia</t>
  </si>
  <si>
    <t>Army Materiel Command</t>
  </si>
  <si>
    <t>CA</t>
  </si>
  <si>
    <t>US Transportation Command</t>
  </si>
  <si>
    <t>Concord</t>
  </si>
  <si>
    <t>Defense Information Systems Agency</t>
  </si>
  <si>
    <t>FL</t>
  </si>
  <si>
    <t>Corpus Christi</t>
  </si>
  <si>
    <t>TX</t>
  </si>
  <si>
    <t>MD</t>
  </si>
  <si>
    <t>VA</t>
  </si>
  <si>
    <t>Air Force</t>
  </si>
  <si>
    <t>Air Force Materiel Command</t>
  </si>
  <si>
    <t>Branch</t>
  </si>
  <si>
    <t>Grade</t>
  </si>
  <si>
    <t>Duty Site</t>
  </si>
  <si>
    <t>Duty Description</t>
  </si>
  <si>
    <t>Tour#</t>
  </si>
  <si>
    <t>Agency</t>
  </si>
  <si>
    <t>Activity</t>
  </si>
  <si>
    <t>Position Title</t>
  </si>
  <si>
    <t>Army or Air Force</t>
  </si>
  <si>
    <t>Apply</t>
  </si>
  <si>
    <t>E5:E6:E7</t>
  </si>
  <si>
    <t>E4:E5:E6</t>
  </si>
  <si>
    <t>OO-ALC - 309 AMARG</t>
  </si>
  <si>
    <t>Davis-Monthan AFB</t>
  </si>
  <si>
    <t>AZ</t>
  </si>
  <si>
    <t>E5:E6</t>
  </si>
  <si>
    <t>PA</t>
  </si>
  <si>
    <t>Fort Belvoir</t>
  </si>
  <si>
    <t>Crane</t>
  </si>
  <si>
    <t>Corps of Engineers</t>
  </si>
  <si>
    <t>AMCOM-Corpus Christi Army Depot</t>
  </si>
  <si>
    <t>USASAC-OPM-SANG</t>
  </si>
  <si>
    <t>O3:O4</t>
  </si>
  <si>
    <t>O4</t>
  </si>
  <si>
    <t>Defense Counterintelligence &amp; Security Agency</t>
  </si>
  <si>
    <t>DISA - DD</t>
  </si>
  <si>
    <t>Fort Meade</t>
  </si>
  <si>
    <t>Hill AFB</t>
  </si>
  <si>
    <t>UT</t>
  </si>
  <si>
    <t>WA</t>
  </si>
  <si>
    <t>USTRANSCOM-SDDC-596th BDE 834th BN</t>
  </si>
  <si>
    <t>CECOM-Tobyhanna Army Depot</t>
  </si>
  <si>
    <t>Tobyhanna</t>
  </si>
  <si>
    <t>E6:E7</t>
  </si>
  <si>
    <t>E5:E6:E7:W1:W2</t>
  </si>
  <si>
    <t>Duty State</t>
  </si>
  <si>
    <t>Duty Country</t>
  </si>
  <si>
    <t>Instructions</t>
  </si>
  <si>
    <t>Recruiter</t>
  </si>
  <si>
    <t>Tallent, Dennis W.</t>
  </si>
  <si>
    <t>Donahue, Adam S.</t>
  </si>
  <si>
    <t>Brown, Jr, Dan E.</t>
  </si>
  <si>
    <t>Sorg, Joseph H.</t>
  </si>
  <si>
    <t>Melvin, Lee R.</t>
  </si>
  <si>
    <t>Felvus-Webb, Leanne</t>
  </si>
  <si>
    <t>USA Security Assistance Command</t>
  </si>
  <si>
    <t>USASAC-NGB-OPV</t>
  </si>
  <si>
    <t>E8</t>
  </si>
  <si>
    <t>Service Member Overview</t>
  </si>
  <si>
    <t>If you are interested in a tour, you should have a good resume and military biography that highlights your skills and abilities. Just like applying for a job in the civilian world, our DoD customers are looking for the right person with the skills they need to help accomplish their mission. You can be selected based on your civilian skills, so be sure to include those in your resume. Likewise, our positions are not limited by grade or occupational specialty. So if you are an E5 and have the skills the job calls for, but the position says E6-E7, go ahead and apply.</t>
  </si>
  <si>
    <t>How It Works</t>
  </si>
  <si>
    <t>2. Applications are sent to and reviewed by the requesting defense agency.</t>
  </si>
  <si>
    <t>3. The requesting agency selects the most qualified candidate.</t>
  </si>
  <si>
    <t>4. PFI then notifies you of your selection. Once you accept the position, we process the request for your active duty orders.</t>
  </si>
  <si>
    <t>Resources</t>
  </si>
  <si>
    <r>
      <t xml:space="preserve">1. Visit our website at: </t>
    </r>
    <r>
      <rPr>
        <u/>
        <sz val="12"/>
        <color theme="4" tint="-0.249977111117893"/>
        <rFont val="Arial"/>
        <family val="2"/>
      </rPr>
      <t xml:space="preserve">https://www.DFAS.mil/PFI </t>
    </r>
    <r>
      <rPr>
        <sz val="12"/>
        <color rgb="FF444444"/>
        <rFont val="Arial"/>
        <family val="2"/>
      </rPr>
      <t xml:space="preserve">for more information
or send an email with your questions to: </t>
    </r>
    <r>
      <rPr>
        <u/>
        <sz val="12"/>
        <color theme="4" tint="-0.249977111117893"/>
        <rFont val="Arial"/>
        <family val="2"/>
      </rPr>
      <t xml:space="preserve">dfas.indianapolis-in.zh.mbx.pfi@mail.mil </t>
    </r>
  </si>
  <si>
    <t>5. Once orders are cut, you report for duty and get to work!</t>
  </si>
  <si>
    <r>
      <t xml:space="preserve">1. Browse currently available tours and apply to all those for which you are qualified. Send your resume and military biography to PFI for review. Select the yellow 'Click HERE to Apply' link. An email window should pop up. Attached your resume and bio and send. 
NOTE: If the link does not work, send an email to </t>
    </r>
    <r>
      <rPr>
        <u/>
        <sz val="12"/>
        <color theme="4" tint="-0.249977111117893"/>
        <rFont val="Arial"/>
        <family val="2"/>
      </rPr>
      <t>dfas.indianapolis-in.zh.mbx.pfi@mail.mil</t>
    </r>
    <r>
      <rPr>
        <sz val="12"/>
        <color rgb="FF444444"/>
        <rFont val="Arial"/>
        <family val="2"/>
      </rPr>
      <t xml:space="preserve"> with your resume and bio, be sure to list the tour position number you are interested in.</t>
    </r>
  </si>
  <si>
    <t>E3:E4:E5:E6</t>
  </si>
  <si>
    <t>Rudibaugh, Leanna</t>
  </si>
  <si>
    <t>Cousineau, Tania</t>
  </si>
  <si>
    <t>&lt;/span&gt;&lt;/h4&gt;
   &lt;/td&gt;
   &lt;th scope="col"&gt;&amp;nbsp;&lt;/th&gt;
  &lt;/tr&gt;
 &lt;/thead&gt;
&lt;/table&gt;'</t>
  </si>
  <si>
    <t>&lt;/span&gt;&lt;/strong&gt;&lt;/h3&gt;
   &lt;/td&gt;
   &lt;td&gt;
   &lt;h4 style="text-align: right;"&gt;&lt;span style="color:#ffffff;"&gt;</t>
  </si>
  <si>
    <t>&lt;table border="0" cellpadding="1" cellspacing="1" style="background-color:#213b69;border-style:hidden;" width="100%"&gt;
 &lt;thead&gt;
  &lt;tr&gt;
   &lt;th scope="col"&gt;&amp;nbsp;&lt;/th&gt;
   &lt;td&gt;
   &lt;h3 style="text-align: left;"&gt;&lt;strong&gt;&lt;span style="color:#ffffff;"&gt;</t>
  </si>
  <si>
    <t>Blue Header Bar Coding</t>
  </si>
  <si>
    <t>Blue Header Bar Web-Ready Code</t>
  </si>
  <si>
    <t>Next Section Coding</t>
  </si>
  <si>
    <t xml:space="preserve">&lt;strong&gt; Activity:&lt;/strong&gt; </t>
  </si>
  <si>
    <t xml:space="preserve">&lt;br /&gt;
&lt;strong&gt;Agency:&lt;/strong&gt; </t>
  </si>
  <si>
    <t xml:space="preserve">&lt;br /&gt;
&lt;strong&gt;Service:&lt;/strong&gt; </t>
  </si>
  <si>
    <t xml:space="preserve">&lt;strong&gt; Desired Grade:&lt;/strong&gt; </t>
  </si>
  <si>
    <t xml:space="preserve">&lt;br /&gt;
&lt;br /&gt;
&lt;strong&gt;Tour Description:&lt;/strong&gt; </t>
  </si>
  <si>
    <t>&lt;br /&gt;
&lt;br /&gt;
&lt;strong&gt;Qualifications:&lt;/strong&gt;
&lt;ul&gt;</t>
  </si>
  <si>
    <t>&lt;/ul&gt;
&lt;strong&gt;To apply, contact: &lt;a href="mailto:</t>
  </si>
  <si>
    <t>Recruiter Info</t>
  </si>
  <si>
    <t xml:space="preserve">?subject=Tour </t>
  </si>
  <si>
    <t>&amp;amp;cc=dfas.indianapolis-in.zh.mbx.pfi@mail.mil&amp;amp;body=Please find my resume and bio attached for consideration."&gt;</t>
  </si>
  <si>
    <t xml:space="preserve">&lt;/a&gt;&lt;/strong&gt; - </t>
  </si>
  <si>
    <t>Other Section Web-Ready Code</t>
  </si>
  <si>
    <t>317-270-2066</t>
  </si>
  <si>
    <t>317-626-3980</t>
  </si>
  <si>
    <t>317-459-4983</t>
  </si>
  <si>
    <t>317-627-0951</t>
  </si>
  <si>
    <t>614-397-3226</t>
  </si>
  <si>
    <t>317-319-8762</t>
  </si>
  <si>
    <t>317-361-7738</t>
  </si>
  <si>
    <t>Rank</t>
  </si>
  <si>
    <t>GoBy</t>
  </si>
  <si>
    <t>Last</t>
  </si>
  <si>
    <t xml:space="preserve">SFC </t>
  </si>
  <si>
    <t xml:space="preserve">Dan </t>
  </si>
  <si>
    <t>Brown</t>
  </si>
  <si>
    <t>dan.e.brown2.mil@mail.mil</t>
  </si>
  <si>
    <t>SMSgt</t>
  </si>
  <si>
    <t>Tania 'TC'</t>
  </si>
  <si>
    <t>Cousineau</t>
  </si>
  <si>
    <t>tania.a.cousineau.mil@mail.mil</t>
  </si>
  <si>
    <t>MSgt</t>
  </si>
  <si>
    <t>Adam</t>
  </si>
  <si>
    <t>Donahue</t>
  </si>
  <si>
    <t>adam.s.donahue.mil@mail.mil</t>
  </si>
  <si>
    <t>SFC</t>
  </si>
  <si>
    <t>Leanne</t>
  </si>
  <si>
    <t>Felvus-Webb</t>
  </si>
  <si>
    <t>Lee</t>
  </si>
  <si>
    <t>Melvin</t>
  </si>
  <si>
    <t>lee.r.melvin.mil@mail.mil</t>
  </si>
  <si>
    <t>SGM</t>
  </si>
  <si>
    <t>Craig</t>
  </si>
  <si>
    <t>Pickett</t>
  </si>
  <si>
    <t>jeffrey.c.pickett2.mil@mail.mil</t>
  </si>
  <si>
    <t>317-224-3258</t>
  </si>
  <si>
    <t>Leanna</t>
  </si>
  <si>
    <t>Rudibaugh</t>
  </si>
  <si>
    <t>leanna.g.rudibaugh.mil@mail.mil</t>
  </si>
  <si>
    <t>Joseph</t>
  </si>
  <si>
    <t>Sorg</t>
  </si>
  <si>
    <t>joseph.h.sorg2.mil@mail.mil</t>
  </si>
  <si>
    <t>Dennis</t>
  </si>
  <si>
    <t>Tallent</t>
  </si>
  <si>
    <t>dennis.w.tallent.mil@mail.mil</t>
  </si>
  <si>
    <t>317-695-1372</t>
  </si>
  <si>
    <t>Email</t>
  </si>
  <si>
    <t>Phone</t>
  </si>
  <si>
    <t>Recruiter Coding</t>
  </si>
  <si>
    <t>SFC Leanne Felvus-Webb</t>
  </si>
  <si>
    <t>MSgt Leanna Rudibaugh</t>
  </si>
  <si>
    <t>DB Name (for VLOOKUP)</t>
  </si>
  <si>
    <t>Pickett, Jeffrey C.</t>
  </si>
  <si>
    <t>SFC Dan Brown</t>
  </si>
  <si>
    <t>SMSgt Tania 'TC' Cousineau</t>
  </si>
  <si>
    <t>MSgt Adam Donahue</t>
  </si>
  <si>
    <t>SFC Lee Melvin</t>
  </si>
  <si>
    <t>SGM Craig Pickett</t>
  </si>
  <si>
    <t>SFC Joe Sorg</t>
  </si>
  <si>
    <t>Name as appears on Website</t>
  </si>
  <si>
    <t xml:space="preserve">&lt;strong&gt; Location:&lt;/strong&gt; </t>
  </si>
  <si>
    <t>Red Rock</t>
  </si>
  <si>
    <t>AMCOM-Letterkenny Army Depot</t>
  </si>
  <si>
    <t>Chambersburg</t>
  </si>
  <si>
    <t>W3:W4</t>
  </si>
  <si>
    <t>Scott AFB</t>
  </si>
  <si>
    <t>IL</t>
  </si>
  <si>
    <t>&lt;br /&gt; &lt;br /&gt; &lt;strong&gt;To apply, contact: &lt;a href="mailto:</t>
  </si>
  <si>
    <t>E5:E6:E7:E8</t>
  </si>
  <si>
    <t>E7</t>
  </si>
  <si>
    <t>Indianapolis</t>
  </si>
  <si>
    <t>DCSA - LMO</t>
  </si>
  <si>
    <t>Inventory Management Specialist</t>
  </si>
  <si>
    <t>25-6027</t>
  </si>
  <si>
    <t>Allied Trades Specialist</t>
  </si>
  <si>
    <t>E2:E3:E4:E5:E6:E7</t>
  </si>
  <si>
    <r>
      <rPr>
        <b/>
        <sz val="11"/>
        <color rgb="FF000000"/>
        <rFont val="Calibri"/>
        <family val="2"/>
        <scheme val="minor"/>
      </rPr>
      <t xml:space="preserve">25-6027, Length 1 Year: </t>
    </r>
    <r>
      <rPr>
        <sz val="11"/>
        <color indexed="8"/>
        <rFont val="Calibri"/>
        <family val="2"/>
        <scheme val="minor"/>
      </rPr>
      <t xml:space="preserve">Personnel will deploy as part of a small team and perform weld, cold spray (depot will train) and as needed, perform mechanical and electrical troubleshooting and repairs under the guidance of an engineer or senior technician aboard the depot.
</t>
    </r>
    <r>
      <rPr>
        <b/>
        <sz val="11"/>
        <color rgb="FF000000"/>
        <rFont val="Calibri"/>
        <family val="2"/>
        <scheme val="minor"/>
      </rPr>
      <t>Qualifications</t>
    </r>
    <r>
      <rPr>
        <sz val="11"/>
        <color indexed="8"/>
        <rFont val="Calibri"/>
        <family val="2"/>
        <scheme val="minor"/>
      </rPr>
      <t>:  Should have basic machinist and welding experience. Able to lift up to 40 pounds and travel globally as needed.
MOS 91E
Applications must provide the following documents:
· Military Bio
· Professional Resume
· Last three evaluations (if applicable)</t>
    </r>
  </si>
  <si>
    <t>25-6099</t>
  </si>
  <si>
    <t>Military Police</t>
  </si>
  <si>
    <t>E2:E3:E4:E5</t>
  </si>
  <si>
    <r>
      <rPr>
        <b/>
        <sz val="11"/>
        <color rgb="FF000000"/>
        <rFont val="Calibri"/>
        <family val="2"/>
        <scheme val="minor"/>
      </rPr>
      <t>25-6099, Length 1 Year:</t>
    </r>
    <r>
      <rPr>
        <sz val="11"/>
        <color indexed="8"/>
        <rFont val="Calibri"/>
        <family val="2"/>
        <scheme val="minor"/>
      </rPr>
      <t xml:space="preserve">
Military Police - Tobyhanna Army Depot, in Northeastern Pennsylvania, seeks military police. Duties include Will be assigned law enforcement/Security duties to uphold Federal Laws and Regulations, maintain good order and discipline, and support the installation commander's law enforcement and security requirements. Typical duties include foot and motorized patrol and control of pedestrian and vehicular traffic and conducting random anti-terrorism measures (RAM) in accordance with local regulations and policies.
</t>
    </r>
    <r>
      <rPr>
        <b/>
        <sz val="11"/>
        <color rgb="FF000000"/>
        <rFont val="Calibri"/>
        <family val="2"/>
        <scheme val="minor"/>
      </rPr>
      <t>Qualifications</t>
    </r>
    <r>
      <rPr>
        <sz val="11"/>
        <color indexed="8"/>
        <rFont val="Calibri"/>
        <family val="2"/>
        <scheme val="minor"/>
      </rPr>
      <t>:  31B (MP) preferred or (02C) Combat Arms Immaterial with Secret Security Clearance.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Last three evaluations (if applicable)
* DA 705/5500
* STP</t>
    </r>
  </si>
  <si>
    <t>25-6102</t>
  </si>
  <si>
    <t>Senior Technical Team Member</t>
  </si>
  <si>
    <t>E2:E3:E4:E5:E6:E7:E8:O1:O2:O3:O4:W1:W2:W3:W4</t>
  </si>
  <si>
    <t>DLA Energy – Americas</t>
  </si>
  <si>
    <r>
      <rPr>
        <b/>
        <sz val="11"/>
        <color rgb="FF000000"/>
        <rFont val="Calibri"/>
        <family val="2"/>
        <scheme val="minor"/>
      </rPr>
      <t>25-6102, Length 730 days:</t>
    </r>
    <r>
      <rPr>
        <sz val="11"/>
        <color indexed="8"/>
        <rFont val="Calibri"/>
        <family val="2"/>
        <scheme val="minor"/>
      </rPr>
      <t xml:space="preserve">
Plans, directs, implements checks across multiple programs within DISA.  Serves as one of the lead consultants for all things network, voice, systems, cyber operations, and policy related within programs assigned to work on. Plans, directs, and implements Defensive Cyberspace Operations (DCO) counter measures as part of the network health team for multiple networks and programs within DISA.  Serves as a DCO advisor with a firm understanding of vulnerabilities, exploitation techniques, and adversary methodologies.  Provides technical guidance to multiple programs technical staff.  Serves as an administrator both junior and senior for Microsoft Azure, Amazon Web Services, and other cloud service providers in IL5, IL6, IL7 environments supporting DISA Programs.  Provides technical subject matter expertise to J6 with network deployments and upgrades with new technology such as Azure Virtual Desktop (AVD) deployment and Microsoft Defender Enterprise (MDE), also provides Power-Shell scripts for automation with network deployments and fixes.  Provides written reports with recommendations for network health checks.  Provides and executes technical and operational changes within networks.  Reviews all design documentation within networks and programs assigned.  Coordinates across every organization in DISA for network modifications, changes, and policy.  Consistently self-organizing and self-initiating, will continually work to integrate within agency program/division tempo, becoming deliberate value-add to the organization by generating, participating, performing, fabricating, and delivering products and/or services (deliverables) to the agency/directorate.  For Air Force personnel, this is close to what you know as a Green Door Assignment.
</t>
    </r>
    <r>
      <rPr>
        <b/>
        <sz val="11"/>
        <color rgb="FF000000"/>
        <rFont val="Calibri"/>
        <family val="2"/>
        <scheme val="minor"/>
      </rPr>
      <t>Qualifications</t>
    </r>
    <r>
      <rPr>
        <sz val="11"/>
        <color indexed="8"/>
        <rFont val="Calibri"/>
        <family val="2"/>
        <scheme val="minor"/>
      </rPr>
      <t>:  Expert knowledge in CISCO product line, with emphasis in Route/Switch WAN/LAN design/deployment, Unified Communication (UC) deployment.  CCNP Enterprise or CCNP Collaboration is highly recommended.  Expert knowledge in Microsoft product line, with emphasis in active directory Domain Services (AD DS) design/deployment, server 2016/2019 deployment and Azure Portal administration. Must be DoD 8570 IAT II complaint with IAM III recommended.  Must have SIEM experience with basic operation</t>
    </r>
  </si>
  <si>
    <t>USACE - Omaha District (NWO)</t>
  </si>
  <si>
    <t>Construction Control Rep</t>
  </si>
  <si>
    <t>E4:E5:E6:E7:E8:O1:W1:W2</t>
  </si>
  <si>
    <t>Multiple</t>
  </si>
  <si>
    <t>25-6137</t>
  </si>
  <si>
    <t>Supervisor Security Guard (Security Officer)</t>
  </si>
  <si>
    <t>25-6139</t>
  </si>
  <si>
    <t>OUSD - Acquisition &amp; Sustainment</t>
  </si>
  <si>
    <t>F35 Joint Program Office</t>
  </si>
  <si>
    <t>Acquisition Integration Manager</t>
  </si>
  <si>
    <t>Arlington</t>
  </si>
  <si>
    <r>
      <rPr>
        <b/>
        <sz val="11"/>
        <color rgb="FF000000"/>
        <rFont val="Calibri"/>
        <family val="2"/>
        <scheme val="minor"/>
      </rPr>
      <t xml:space="preserve">25-6139 Length 1-2 years: </t>
    </r>
    <r>
      <rPr>
        <sz val="11"/>
        <color indexed="8"/>
        <rFont val="Calibri"/>
        <family val="2"/>
        <scheme val="minor"/>
      </rPr>
      <t xml:space="preserve">The incumbent serves as the Foreign Military Sales (FMS) Acquisition Integration Manager, for contracting, acquisition, budgeting, configuration management, and integration. Functions as a lead expert that provides business advice and performs all pre-award and post-award functions for a wide variety of highly specialized procurements of significant importance to multiple agencies using a wide range of contracting methods and types. Assist in planning the overall approach to meet contracting program objectives for a wide range of multi-million or billion-dollar programs that span multiple years that involve successive program stages. This role ensures that acquisitions, such as technology systems, services, or organizational units, are smoothly and effectively integrated for FMS customers and enterprise. Duties are defined as:
• Develop pre-acquisition plans that identify requirements in a Letter of Offer and Acceptance (LOA) and acquisition strategies, including assessment, analysis, risk mitigation and strategies that support the overall strategic goals. 
• Assist in the management of the F-35 FMS integration acquisition process, ensuring that all timelines, budgets, and milestones are met.
• Collaborate with internal and external stakeholders, including contractors, vendors, and various government departments, to ensure alignment of requirements and seamless transition to enterprise contracts.
• Establish a baseline process for F-35 FMS integration, including identifying requirements, understanding where each requirement is contracted in the enterprise, and timing to transition to common enterprise contracts.
• Track contractual actions for each F-35 FMS country to ensure requirements are met throughout the integration process utilizing a baseline requirement matrix.
• Ensure that the integration process adheres to legal, regulatory, and policy standards, while identifying and mitigating potential risks.
• Facilitate the cultural, operational, and technical adjustments necessary for the successful integration of new resources and systems for FMS customers and programs.
• Assess the outcome of the F-35 FMS integration process to ensure that it delivers the intended benefits and identifying any areas for further improvement
• Responsible for reporting on various aspects of the acquisition and integration process to ensure transparency, accountability, and alignment with FMS objectives to the respective country team program manager.
</t>
    </r>
    <r>
      <rPr>
        <b/>
        <sz val="11"/>
        <color rgb="FF000000"/>
        <rFont val="Calibri"/>
        <family val="2"/>
        <scheme val="minor"/>
      </rPr>
      <t>QUALIFICATIONS</t>
    </r>
    <r>
      <rPr>
        <sz val="11"/>
        <color indexed="8"/>
        <rFont val="Calibri"/>
        <family val="2"/>
        <scheme val="minor"/>
      </rPr>
      <t>: Candidate must possess BS or BA degree in Business, Management, Finance, Accounting or relevant to position. Understanding of qualitative and quantitative analytical and evaluative methods. Applicant must possess and maintain a Secret security clearance. Candidate should have demonstrated knowledge of the principles, policies, and practices of system acquisition to plan, organize, and coordinate key phases of development, production, deployment and sustainment.</t>
    </r>
  </si>
  <si>
    <t>USACE - Pittsburgh District (LRP)</t>
  </si>
  <si>
    <t>25-6179</t>
  </si>
  <si>
    <t>Air Combat Command</t>
  </si>
  <si>
    <t>ACC - WAQ - F15JSI PO</t>
  </si>
  <si>
    <t>F-15JSI Maintenance/Logistics Lead</t>
  </si>
  <si>
    <t>Eglin AFB</t>
  </si>
  <si>
    <r>
      <rPr>
        <b/>
        <sz val="11"/>
        <color rgb="FF000000"/>
        <rFont val="Calibri"/>
        <family val="2"/>
        <scheme val="minor"/>
      </rPr>
      <t>25-6179, Length 1 Year:</t>
    </r>
    <r>
      <rPr>
        <sz val="11"/>
        <color indexed="8"/>
        <rFont val="Calibri"/>
        <family val="2"/>
        <scheme val="minor"/>
      </rPr>
      <t xml:space="preserve">
4th Gen Fighter Integrated Avionic personnel is required during the F-15JSI test planning phase to support test plan development, to advise on maintenance related systems during the system design, and advise on programmatic and logistics issues relating to aircraft operations. The personnel will be required to liaison with base maintenance support functions to establish required support for aircraft operations prior to the test execution phase. The personnel will assist the Lead Development Test Organization F-15JSI Test Manager in development of the maintenance team construct. The personnel will be the USG maintenance team lead and the primary Production Superintendent for all test mission sortie generation. It is highly desired that the personnel has USAF flight test experience.
</t>
    </r>
    <r>
      <rPr>
        <b/>
        <sz val="11"/>
        <color rgb="FF000000"/>
        <rFont val="Calibri"/>
        <family val="2"/>
        <scheme val="minor"/>
      </rPr>
      <t xml:space="preserve">Qualifications: </t>
    </r>
    <r>
      <rPr>
        <sz val="11"/>
        <color indexed="8"/>
        <rFont val="Calibri"/>
        <family val="2"/>
        <scheme val="minor"/>
      </rPr>
      <t xml:space="preserve"> The personnel should maintain a Collateral Secret security clearance and eligibility for Special Access Programs.  
Optional AFSC to fill position: 2A375, 2A373, 2A377A, 2A377B.
Both primary and optional personnel should have Special Experience Identifiers (SEI) 84.</t>
    </r>
  </si>
  <si>
    <t>Defense Finance and Accounting Service</t>
  </si>
  <si>
    <t>Sanders, Robert A.</t>
  </si>
  <si>
    <t xml:space="preserve">Mr. </t>
  </si>
  <si>
    <t>Rob</t>
  </si>
  <si>
    <t>Sanders</t>
  </si>
  <si>
    <t>robert.a.sanders36.civ@mail.mil</t>
  </si>
  <si>
    <t>Mr. Rob Sanders</t>
  </si>
  <si>
    <t>317-435-2379</t>
  </si>
  <si>
    <t>USACE - Detroit District (LRE)</t>
  </si>
  <si>
    <t>Sault Sainte Marie</t>
  </si>
  <si>
    <t>MI</t>
  </si>
  <si>
    <t>E5</t>
  </si>
  <si>
    <t>Correction/Change to be made</t>
  </si>
  <si>
    <t>DCSA</t>
  </si>
  <si>
    <t>Risk Management Internal Control</t>
  </si>
  <si>
    <t>MA</t>
  </si>
  <si>
    <t>O5</t>
  </si>
  <si>
    <t>25-6224</t>
  </si>
  <si>
    <t>G3 Chief</t>
  </si>
  <si>
    <t>25-6226</t>
  </si>
  <si>
    <t>G7 Chief</t>
  </si>
  <si>
    <t>25-6227</t>
  </si>
  <si>
    <t>Intelligence Advisor</t>
  </si>
  <si>
    <t>25-6228</t>
  </si>
  <si>
    <t>Maneuver Advisor</t>
  </si>
  <si>
    <t>25-6229</t>
  </si>
  <si>
    <t>Logistics/Sustainment Advisor</t>
  </si>
  <si>
    <t>25-6230</t>
  </si>
  <si>
    <t>Fires Advisor/ Transformation Planner</t>
  </si>
  <si>
    <t>DCSA - OCFO</t>
  </si>
  <si>
    <t>USTRANSCOM-SDDC-HQ</t>
  </si>
  <si>
    <t>25-6246</t>
  </si>
  <si>
    <t>Mail and Security Operations Specialist</t>
  </si>
  <si>
    <r>
      <rPr>
        <b/>
        <sz val="11"/>
        <color rgb="FF000000"/>
        <rFont val="Calibri"/>
        <family val="2"/>
        <scheme val="minor"/>
      </rPr>
      <t>25-6246, Length 1 Year:</t>
    </r>
    <r>
      <rPr>
        <sz val="11"/>
        <color indexed="8"/>
        <rFont val="Calibri"/>
        <family val="2"/>
        <scheme val="minor"/>
      </rPr>
      <t xml:space="preserve">
Provides administrative and security support to Soldiers and civilians assigned to Tobyhanna Army Depot.  Will be assigned to Law Enforcement and Security Branch to support Mail Screening/Delivery, Pass an ID and security specialist operations.   Required to complete training and system access requirements for mail room and DEERS/RAPIDS verifying official.   May be assigned to provide administrative support working with Personnel Management Branch for maintaining TYAD Soldier Readiness to include access to IPPS-A, managing soldier travel (DTS) and tracking NCOER/OER, ACFT and annual requirements. May be assigned nonstandard work schedule and additional duty bus driver.
</t>
    </r>
    <r>
      <rPr>
        <b/>
        <sz val="11"/>
        <color rgb="FF000000"/>
        <rFont val="Calibri"/>
        <family val="2"/>
        <scheme val="minor"/>
      </rPr>
      <t>Qualifications</t>
    </r>
    <r>
      <rPr>
        <sz val="11"/>
        <color indexed="8"/>
        <rFont val="Calibri"/>
        <family val="2"/>
        <scheme val="minor"/>
      </rPr>
      <t>:  42A (HR Specialist) preferred or (00G) Immaterial with Secret Security Clearance. The work requires independent lifting of packages up to 45 lbs, extended periods of physical exertion from mail screening and delivery. Required to maintain Secret Clearance and Civilian/Military driver license. Will be trained for mail truck and bus license.
Applications must provide the following documents:
· Military Bio
· Professional Resume
· Soldier Talent Profile 
· Last three evaluations (if applicable)</t>
    </r>
  </si>
  <si>
    <r>
      <rPr>
        <b/>
        <sz val="11"/>
        <color rgb="FF000000"/>
        <rFont val="Calibri"/>
        <family val="2"/>
        <scheme val="minor"/>
      </rPr>
      <t>25-6224, Length 420 days</t>
    </r>
    <r>
      <rPr>
        <sz val="11"/>
        <color indexed="8"/>
        <rFont val="Calibri"/>
        <family val="2"/>
        <scheme val="minor"/>
      </rPr>
      <t xml:space="preserve">: Serves as G3 Chief for the Office of the Program Manager, Saudi Arabian National Guard Modernization Program (OPM- ANG). Responsible for the planning, coordination, synchronization, and execution of all operations by OPM- ANG, including a multi-billion-dollar Foreign Military Sales (FMS) program as well as advisory and partnership operations with the Saudi Arabian National Guard (SANG). Responsible for training, force-protection, readiness, orders production, and force development in support of OPM-SANG operations. Coordinates training and exercises with SANG and supervises the execution of seven FMS cases related to training and institutional development of SANG. Coordinates operations and information sharing with U.S. Army Security Assistance Command, U.S. Embassy - Riyadh, U.S. Army Central, U.S. Entral Command, and other forward stationed mission partners.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</si>
  <si>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25-6229 Length 420 days</t>
    </r>
    <r>
      <rPr>
        <sz val="11"/>
        <color indexed="8"/>
        <rFont val="Calibri"/>
        <family val="2"/>
        <scheme val="minor"/>
      </rPr>
      <t xml:space="preserve">: Logistics/ Sustainment Advisor for the G7 division within the Office of the Program Manager, Saudi Arabian National Guard (OPM-SANG) and Ministry of the National Guard (MNG) that supports over 134,000 Saudi Arabian National Guard Soldiers. Plans, prepares, and develops logistics analysis that will enhance the tactical capabilities and logistics sustainment functions of five logistical support battalions in direct support of five mechanized infantry brigades.  Assist in developing foreign military sales case development, coordination, and execution. Writes, reviews and assists in the development of doctrine to improve SANG logistics modernization and future vision initiatives. Assists in managing, directing, and evaluating a contractor work force.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</si>
  <si>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25-6228 Length 420 days:</t>
    </r>
    <r>
      <rPr>
        <sz val="11"/>
        <color indexed="8"/>
        <rFont val="Calibri"/>
        <family val="2"/>
        <scheme val="minor"/>
      </rPr>
      <t xml:space="preserve"> Maneuver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</si>
  <si>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25-6227, Length 420 days</t>
    </r>
    <r>
      <rPr>
        <sz val="11"/>
        <color indexed="8"/>
        <rFont val="Calibri"/>
        <family val="2"/>
        <scheme val="minor"/>
      </rPr>
      <t xml:space="preserve">: Intelligence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</si>
  <si>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25-6226, Length 420 days:</t>
    </r>
    <r>
      <rPr>
        <sz val="11"/>
        <color indexed="8"/>
        <rFont val="Calibri"/>
        <family val="2"/>
        <scheme val="minor"/>
      </rPr>
      <t xml:space="preserve">
Serves as the G7 Chief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Note: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</si>
  <si>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t>25-6252</t>
  </si>
  <si>
    <r>
      <rPr>
        <b/>
        <sz val="11"/>
        <color rgb="FF000000"/>
        <rFont val="Calibri"/>
        <family val="2"/>
        <scheme val="minor"/>
      </rPr>
      <t>25-6252, Length 1 Year:</t>
    </r>
    <r>
      <rPr>
        <sz val="11"/>
        <color indexed="8"/>
        <rFont val="Calibri"/>
        <family val="2"/>
        <scheme val="minor"/>
      </rPr>
      <t xml:space="preserve">
MOS: 92A, 92Y Security Clearance: Secret
Incumbent serves as a specialist to the Accountable Property Officer for DCSA activities worldwide. Participates in the execution and planning of assignments in the areas of accountable property and supply. Responsibilities consist of analysis, development, implementation and controls of the program as required to meet short, mid and long range planning requirements in support of the assigned mission. Participates in the development of policies, methods, strategies and effectiveness of the programs.
Participates in procurement, accountability, disposition and audit trail procedures for an account in excess of $300M. Maintains all records pertaining to equipment and supplies in current status and prepares related reports, to include Report of Survey and Government Property Lost or Destroyed. Monitors entire cycle of all property supplies and equipment from acquisition to disposal to ensure each item is properly recorded in the inventory. Determines accuracy of property and supply record. Approves and records adjustments after appropriate investigation. Prepares required correspondence relative to changes to procedures involving supply, authorization and funds control on all supplies and equipment.
Reviews, evaluates and makes recommendations regarding the acquisition of equipment and supplies. Analyzes accountable records for inclusion in plans related to replacement, lease or local purchase. Ensures that all applicable items of accountability are documented and input into the system for accountable purposes.  Provides technical advice and interpretation of directives and regulations and inputs to IOP/SOP and HIS, etc. to implement higher headquarters directives at DCSA. Serves as the point of contact for issues pertaining to accountability of DCSA property.  Applies technical and subject matter knowledge in problem solving and provides technical advice and guidance to DCSA personnel regarding the property accountability system and procedural/policy guidelines.
Other key duties include but not limited to issue, ship, receive, turn-in, &amp; disposal of electronic devices; generating, scanning, and filing accountable documents. Working ServiceNow requests, coordinating appointments or packing &amp; shipping assets for customers. Customer service; answering customer questions; assisting them, or directing them to applicable IT help desk personnel. Any other duties assigned by the supervisor.
</t>
    </r>
    <r>
      <rPr>
        <b/>
        <sz val="11"/>
        <color rgb="FF000000"/>
        <rFont val="Calibri"/>
        <family val="2"/>
        <scheme val="minor"/>
      </rPr>
      <t>Qualifications:</t>
    </r>
    <r>
      <rPr>
        <sz val="11"/>
        <color indexed="8"/>
        <rFont val="Calibri"/>
        <family val="2"/>
        <scheme val="minor"/>
      </rPr>
      <t xml:space="preserve">  Knowledge of a wide range of federal stock record systems, processes, policies, procedures, and regulations to assure that stock accountability, projections, and submissions conform to requirements.
Knowledge of inventory management procedures including operation of automated systems for same.  Knowledge of Defense Property Accounting Systems (is a plus). 
Ability to perform independently, with little to no supervision, or as a team member; detail oriented and accountable for ones actions.</t>
    </r>
  </si>
  <si>
    <t>25-6270</t>
  </si>
  <si>
    <t>DCSA - PEO - CSMO</t>
  </si>
  <si>
    <t>Cloud Operations Network Engineer</t>
  </si>
  <si>
    <t>E6:E7:E9:O1:O2:O3:W1:W2:W3:W4</t>
  </si>
  <si>
    <t>25-6272</t>
  </si>
  <si>
    <t>USACE - Jacksonville District (SAC)</t>
  </si>
  <si>
    <t>Project Engineer/ Project Manager</t>
  </si>
  <si>
    <t>Miramar</t>
  </si>
  <si>
    <t>25-6273</t>
  </si>
  <si>
    <t>OO-ALC - 309 AMXG - 572 AMXS</t>
  </si>
  <si>
    <t>Crew Chief</t>
  </si>
  <si>
    <r>
      <rPr>
        <b/>
        <sz val="11"/>
        <color rgb="FF000000"/>
        <rFont val="Calibri"/>
        <family val="2"/>
        <scheme val="minor"/>
      </rPr>
      <t>25-6273, Length 1 Year:</t>
    </r>
    <r>
      <rPr>
        <sz val="11"/>
        <color indexed="8"/>
        <rFont val="Calibri"/>
        <family val="2"/>
        <scheme val="minor"/>
      </rPr>
      <t xml:space="preserve">
The primary purpose of this position is to maintain and test newly modified and extensively modified fifth generation fighter aircraft, from engine installation, engine run, prep for flight and test flight of the aircraft and aircraft modifications. Works with engineers and SPO (System Program Office) installing and testing modifications designed to enhance fighter  performance. Must know theory of operation, troubleshoot, overhaul and test environmental control system, electrical systems, hydraulics, pneudralics, limited avionics, test and run various different types of engines.
</t>
    </r>
    <r>
      <rPr>
        <b/>
        <sz val="11"/>
        <color rgb="FF000000"/>
        <rFont val="Calibri"/>
        <family val="2"/>
        <scheme val="minor"/>
      </rPr>
      <t>Qualifications</t>
    </r>
    <r>
      <rPr>
        <sz val="11"/>
        <color indexed="8"/>
        <rFont val="Calibri"/>
        <family val="2"/>
        <scheme val="minor"/>
      </rPr>
      <t>:  5/7 level with F22/F-35 experience</t>
    </r>
  </si>
  <si>
    <r>
      <rPr>
        <b/>
        <sz val="11"/>
        <color rgb="FF000000"/>
        <rFont val="Calibri"/>
        <family val="2"/>
        <scheme val="minor"/>
      </rPr>
      <t>25-6270, Length 1 Year:</t>
    </r>
    <r>
      <rPr>
        <sz val="11"/>
        <color indexed="8"/>
        <rFont val="Calibri"/>
        <family val="2"/>
        <scheme val="minor"/>
      </rPr>
      <t xml:space="preserve">
MULTIPLE LOCATIONS: Farmer's Branch, TX/Ft Meade, MD/Quantico, VA
Develop automation to deployed custom broker application, allowing for federated sign on of AWS Console using Keycloak and AD credentials to multiple AWS accounts using STS. Utilized Terraform, CloudFormation, Bash, and others. Deployed and configured SEIM OpenSearch to ingest logs from multiple disjointed accounts into single dashboard for security monitoring using S3, Lambda, Firehose &amp; KMS.  Document design specifications, installation instructions, and other system-related information.  Proven ability to take application from concept to delivery within stakeholder agreed timeline.  Manage team of full stack developers, running daily Scrum and TEMs meetings.  Use agile methodology to take applications from concept to market, managing budget, process, and personnel. intimate understanding of the full cycle of the development process to take an application on-prem to cloud-native. Extensive experience in interviewing and hiring developers of all skill levels to meet the need of a program. "Backstop" for problems for Tier 3 or Engineering teams, solving complex problems in both Linux (RHEL) and Windows OS. Managed AWS/Cloud pipelines for containerized services, including the implementation of IaC and SaaS. Managed network traffic, IPSec VPN Tunnels, Routing Tables, NACLS, Security Groups, and Firewall Rules. Designed complex solutions in AWS based on government requirements. Designed and wrote automations to execute repeatable actions.
*Civilian experience will be considered for position eligibility
</t>
    </r>
    <r>
      <rPr>
        <b/>
        <sz val="11"/>
        <color rgb="FF000000"/>
        <rFont val="Calibri"/>
        <family val="2"/>
        <scheme val="minor"/>
      </rPr>
      <t>Qualifications</t>
    </r>
    <r>
      <rPr>
        <sz val="11"/>
        <color indexed="8"/>
        <rFont val="Calibri"/>
        <family val="2"/>
        <scheme val="minor"/>
      </rPr>
      <t>:  Secret Clearance is required Certificates Basic: GISF or CND or SSCP/ Intermediate: CSC or GCLD or CASP+ or CCSP or Cloud+ or GSEC/Advanced: FITSP-D or GCSA or CISSP-ISSEP (Good to Have)
Applications must provide the following documents:
· Military Bio
· Professional Resume
· Last three evaluations</t>
    </r>
  </si>
  <si>
    <t>MD, TX, VA</t>
  </si>
  <si>
    <r>
      <rPr>
        <b/>
        <sz val="11"/>
        <color rgb="FF000000"/>
        <rFont val="Calibri"/>
        <family val="2"/>
        <scheme val="minor"/>
      </rPr>
      <t>25-6272, Length 1 Year:</t>
    </r>
    <r>
      <rPr>
        <sz val="11"/>
        <color indexed="8"/>
        <rFont val="Calibri"/>
        <family val="2"/>
        <scheme val="minor"/>
      </rPr>
      <t xml:space="preserve">
Project Engineer / Project Manager for large Civil Works projects constructing the Broward County Water Preserve Area C-11 Impoundment that consists of levees, cutoff walls, water control structures, and massive amounts of earthwork. Project Manager duties will consist of coordinating with local stakeholders such as the city, county, adjacent property owners and SFWMD. Project Engineer duties will involve performing quality assurance and contract administration, including but not limited to, performing inspections, reviewing submittals, responding to requests for information and executing contract modifications, etc.
Applicants must interview and be selected by District Command - Jacksonville.
</t>
    </r>
    <r>
      <rPr>
        <b/>
        <sz val="11"/>
        <color rgb="FF000000"/>
        <rFont val="Calibri"/>
        <family val="2"/>
        <scheme val="minor"/>
      </rPr>
      <t>Qualifications</t>
    </r>
    <r>
      <rPr>
        <sz val="11"/>
        <color indexed="8"/>
        <rFont val="Calibri"/>
        <family val="2"/>
        <scheme val="minor"/>
      </rPr>
      <t>:  The candidate should have experience in construction and/or design, with a degree in engineering or construction management preferred.</t>
    </r>
  </si>
  <si>
    <t>25-6279</t>
  </si>
  <si>
    <t>DISA - SD512</t>
  </si>
  <si>
    <t>Operations Support</t>
  </si>
  <si>
    <t>Jacksonville</t>
  </si>
  <si>
    <t>Civil Engineer</t>
  </si>
  <si>
    <t>O3:O4:O5:W4:W5</t>
  </si>
  <si>
    <t>25-6285</t>
  </si>
  <si>
    <t>O4:O5:W5</t>
  </si>
  <si>
    <t>25-6287</t>
  </si>
  <si>
    <t>Lead Civil Engineer</t>
  </si>
  <si>
    <r>
      <rPr>
        <b/>
        <sz val="11"/>
        <color rgb="FF000000"/>
        <rFont val="Calibri"/>
        <family val="2"/>
        <scheme val="minor"/>
      </rPr>
      <t>25-6279, Length 1 Year:</t>
    </r>
    <r>
      <rPr>
        <sz val="11"/>
        <color indexed="8"/>
        <rFont val="Calibri"/>
        <family val="2"/>
        <scheme val="minor"/>
      </rPr>
      <t xml:space="preserve">
Performs duties in SD5 Mobility which includes DMUC, DMCC-S and DMCC-TS programs. This position provides critical operations (OPS) support to ensure that devices are available, tracked, provisioned, and delivered on a timely basis.  Support and availability are also cornerstones of providing this service to both DoD and non-DoD customers. The following duties are key to providing ongoing support:
• Prepares, coordinates, and tracks property at various locations, CONUS and OCONUS. 
• Responds to customer requests that are escalated to the OPS regarding new device requests, trouble tickets and RFIs. 
• Monitors and updates the ITSM ticket queue and SharePoint tracker.
• Conducts a Weekly ITSM Ticket Review with the current contractor and government team. 
• Collects weekly metrics and documents them in a briefing for senior leadership.
• Assists with providing customers with the status of their DoD365 Migration. 
• Assists the HaC Team with troubleshooting devices for Leadership as needed. 
• Assists customers with placing orders in DISA Storefront.
• Assists the CTR SMIT with approving orders in DISA Storefront as needed. 
• Sends Quarterly process updates to the edge sites and field offices. 
• Leads weekly meetings with the edge sites to ensure that needs are being met; i.e. latest image being used, training on device provisioning and PKI. Reports any deviations to the mobility program leadership.
• Adds and removes new employees to the Authorized Provisioners list and provides it to NetOps. 
• Maintains user’s hotspot profile statuses in AT&amp;T and created/removed user profiles.
• Assists with O365 Migration, which requires updating NETOPS on the users provided by DEOS for migration. Ensures migrations took place on time.
• Mobility Endpoint Protection (MEP) support.
• Maintains a “Continuity Book” for all duties.
• Other duties as assigned to support mobility operations.\
Qualifications:  Secret clearance required</t>
    </r>
  </si>
  <si>
    <r>
      <rPr>
        <b/>
        <sz val="11"/>
        <color rgb="FF000000"/>
        <rFont val="Calibri"/>
        <family val="2"/>
        <scheme val="minor"/>
      </rPr>
      <t>25-6285, Length 1 Year:</t>
    </r>
    <r>
      <rPr>
        <sz val="11"/>
        <color indexed="8"/>
        <rFont val="Calibri"/>
        <family val="2"/>
        <scheme val="minor"/>
      </rPr>
      <t xml:space="preserve">
Incumbent will provide engineering technical guidance for all aspects of geotechnical design, construction, and operations for earth and rockfill dams, levees, outlet works, spillway structures, pumping stations, bulkheads, cutoff walls. Serve as a technical expert responsible for the evaluation of embankments and subsurface conditions involving complex soil conditions for earth and rockfill dams, levees, outlet works, spillway structures, pumping stations, bulkheads, cutoff walls. Serve as an Embankment and Seepage Analysis specialist responsible for the evaluation of embankment stability and seepage flow in both soil and foundation rock masses as well as the investigation, determination, and application. May lead a team of geotechnical engineers with responsibility for planning, leading, coordinating, reviewing, and providing engineering technical guidance for all aspects for Civil Works Water Resource, Military, and Support-for-Others projects.
Qualifications:  P.E. License require</t>
    </r>
  </si>
  <si>
    <r>
      <rPr>
        <b/>
        <sz val="11"/>
        <color rgb="FF000000"/>
        <rFont val="Calibri"/>
        <family val="2"/>
        <scheme val="minor"/>
      </rPr>
      <t>25-6287, Length 1 Year:</t>
    </r>
    <r>
      <rPr>
        <sz val="11"/>
        <color indexed="8"/>
        <rFont val="Calibri"/>
        <family val="2"/>
        <scheme val="minor"/>
      </rPr>
      <t xml:space="preserve">
Ensures that the organizations strategic plan, mission, vision, and values are communicated to the SAJ Cadre. Articulates and communicates to the Cadre the assignment, project, objectives of the risk assessment, actionable events, milestones, and/or program issues under review, and deadlines and time frames for completion. 
Coaches the Cadre in the selection and application of appropriate engineering methods and techniques, provide advice on work methods, practices, and procedures, and assist the team and/or individual members in identifying the parameters of a viable solution. 
Leads the Cadre in identifying, distributing, and balancing workload and tasks among employees in accordance with established workflow, skill level and/or engineering discipline; making adjustments to accomplish the workload in accordance with established priorities to ensure timely accomplishment of assigned team tasks; and ensuring that each employee has an integral role in developing the final team product. 
Serves on technical review teams and quality assurance teams. Reviews and makes recommendations on the approval of various reports and decision documents. Interprets guidance and provides technical direction consistent with USACE policy to USACE districts and architect-engineer (A/E) firms.
</t>
    </r>
    <r>
      <rPr>
        <b/>
        <sz val="11"/>
        <color rgb="FF000000"/>
        <rFont val="Calibri"/>
        <family val="2"/>
        <scheme val="minor"/>
      </rPr>
      <t>Qualifications</t>
    </r>
    <r>
      <rPr>
        <sz val="11"/>
        <color indexed="8"/>
        <rFont val="Calibri"/>
        <family val="2"/>
        <scheme val="minor"/>
      </rPr>
      <t>:  PG or PE is required</t>
    </r>
  </si>
  <si>
    <t>Human Resources Specialist</t>
  </si>
  <si>
    <t>DCSA - EEO</t>
  </si>
  <si>
    <t>Quantico</t>
  </si>
  <si>
    <t>25-6305</t>
  </si>
  <si>
    <t>JMC-Tooele Army Depot</t>
  </si>
  <si>
    <t>Tooele</t>
  </si>
  <si>
    <t>25-6306</t>
  </si>
  <si>
    <t>Installation Security Guard</t>
  </si>
  <si>
    <t>Pickstown</t>
  </si>
  <si>
    <t>SD</t>
  </si>
  <si>
    <t>25-6312</t>
  </si>
  <si>
    <r>
      <rPr>
        <b/>
        <sz val="11"/>
        <color rgb="FF000000"/>
        <rFont val="Calibri"/>
        <family val="2"/>
        <scheme val="minor"/>
      </rPr>
      <t>25-6312, Length 179 days</t>
    </r>
    <r>
      <rPr>
        <sz val="11"/>
        <color indexed="8"/>
        <rFont val="Calibri"/>
        <family val="2"/>
        <scheme val="minor"/>
      </rPr>
      <t xml:space="preserve">
USACE Construction Control Representative in support of the Fort Randall Major Unit Rehabilitation Project, Fort Randall Dam, Pickstown, SD.
Serves as Construction Representative with full responsibility for the management and surveillance of assigned construction and/or remediation projects, which constitute a major portion of the total construction activity, or several smaller projects within a geographical area.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insure compliance with contract schedules, specifications and shop drawings; identify actual or potential problems and determine necessity for changes or remedial action. Makes recommendations for changes in construction to meet field conditions. Makes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KEY RESPONSIBILITIES
Safety: Ensures the safety of Government staff on the project and the teams assurance of KTR safety program.
Quality: Coordinates/Reviews/approvals, submittals, RFIs, Plans, meetings, and inspections.
Schedule: Manages KTR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Army Engineer Officer with experience in Construction Management. USACE experience preferred.
*Contracting Officer Representative (COR) certification and experience preferred
Enlisted: 12B/C/H/K/P/R/N/T; Warrant: 120A; Officer: 12A</t>
    </r>
  </si>
  <si>
    <r>
      <rPr>
        <b/>
        <sz val="11"/>
        <color rgb="FF000000"/>
        <rFont val="Calibri"/>
        <family val="2"/>
        <scheme val="minor"/>
      </rPr>
      <t>25-6306, Length 1 Year:</t>
    </r>
    <r>
      <rPr>
        <sz val="11"/>
        <color indexed="8"/>
        <rFont val="Calibri"/>
        <family val="2"/>
        <scheme val="minor"/>
      </rPr>
      <t xml:space="preserve">
Tobyhanna Army Depot, in Northeastern Pennsylvania, Seeks Installation Security Guard (02C) Combat Arms Immaterial. 
Duties include: Will be assigned law enforcement/security duties to uphold Federal Laws and Regulations, maintain good order and discipline, and support the installation commander's law enforcement and security requirements. Typical duties include foot a patrol and control of pedestrian and vehicular traffic and conducting random anti-terrorism measures (RAM) in accordance with local regulations and policies.  02C soldiers will be assigned to access control points as Security Guard.  May be assigned nonstandard work schedule and additional duty of mail screening. mail delivery, providing ID and badging for access control or bus driver.
</t>
    </r>
    <r>
      <rPr>
        <b/>
        <sz val="11"/>
        <color rgb="FF000000"/>
        <rFont val="Calibri"/>
        <family val="2"/>
        <scheme val="minor"/>
      </rPr>
      <t>Qualifications</t>
    </r>
    <r>
      <rPr>
        <sz val="11"/>
        <color indexed="8"/>
        <rFont val="Calibri"/>
        <family val="2"/>
        <scheme val="minor"/>
      </rPr>
      <t>:  (02C) Combat Arms Immaterial with secret security clearance and drivers license.  Must be able to pass training requirements related to law enforcement work functions as prescribed by policy, regulations or statutes.  These include, but not limited to: weapons qualifications, first aid/CPR and National Incident Management System (NIMS) training requirements. The work requires extended periods of physical exertion derived from such activities as running, walking, and occasionally lifting.
Applications must provide the following documents:
· Military Bio
· Professional Resume
· Soldier Talent Profile 
· Last three evaluations (if applicable)</t>
    </r>
  </si>
  <si>
    <t>St Louis</t>
  </si>
  <si>
    <t>MO</t>
  </si>
  <si>
    <t>25-6327</t>
  </si>
  <si>
    <t>Construction Control Representative</t>
  </si>
  <si>
    <t>E6:E7:E8:W1:W2</t>
  </si>
  <si>
    <t>JMC-Crane Army Ammunition Activity</t>
  </si>
  <si>
    <t>25-6340</t>
  </si>
  <si>
    <t>Mobile Equipment Operator</t>
  </si>
  <si>
    <t>25-6346</t>
  </si>
  <si>
    <t>Ordnance Equipment Inspector</t>
  </si>
  <si>
    <t>E5:E6:E7:E8:E9</t>
  </si>
  <si>
    <t>Engineering Technician</t>
  </si>
  <si>
    <t>25-6359</t>
  </si>
  <si>
    <t>Safety and Occupational Health Specialist</t>
  </si>
  <si>
    <t>Monaca</t>
  </si>
  <si>
    <r>
      <rPr>
        <b/>
        <sz val="11"/>
        <color rgb="FF000000"/>
        <rFont val="Calibri"/>
        <family val="2"/>
        <scheme val="minor"/>
      </rPr>
      <t xml:space="preserve">25-6137, Length 1 year:  </t>
    </r>
    <r>
      <rPr>
        <sz val="11"/>
        <color indexed="8"/>
        <rFont val="Calibri"/>
        <family val="2"/>
        <scheme val="minor"/>
      </rPr>
      <t xml:space="preserve"> Security Officer will Manage Security Programs, Physical, Industrial Security, Force Protection Programs, and Emergency Management for MOTCO. Serves as advisor to MOTCO on security and emergency management matters. Incumbent uses comprehensive knowledge in the formulation of policies, standards, procedures, and methods. Tasks are procedural, routine, and require assistance visits to activities at multiple sites. Plans and schedules security visits to support organizations and provides training to supported activities. Oversees the implementation of all security programs of MOTCO activities pertaining to the support of Military Ocean Terminal Concord. Develops and implements Anti terrorism, Physical Security, and Emergency Management Programs, to include oversight and compliance of all components with guidelines and procedures. Provides management of physical security reviews, antiterrorism vulnerability assessments of MOTCO activities, oversight of physical security/ site improvement projects, and coordination with appropriate Federal and DoD Agencies, and Military Services. Advises the MOTCO on issues relating to physical security, antiterrorism, and emergency management effects on Agency operations, new security technology designed to defeat criminals and terrorists, and identification and protection of critical assets. Prepares updates and briefings for senior-level executives regarding the MOTCO Security Program. Qualifications: SECRET level security clearance required; Advanced Anti-Terrorism Level II</t>
    </r>
  </si>
  <si>
    <r>
      <rPr>
        <b/>
        <sz val="11"/>
        <color rgb="FF000000"/>
        <rFont val="Calibri"/>
        <family val="2"/>
        <scheme val="minor"/>
      </rPr>
      <t>25-6327, Length 2 years:</t>
    </r>
    <r>
      <rPr>
        <sz val="11"/>
        <color indexed="8"/>
        <rFont val="Calibri"/>
        <family val="2"/>
        <scheme val="minor"/>
      </rPr>
      <t xml:space="preserve">
Will consider a 12W (Carpentry and Masonry), 12H (Construction Engineering Supervisor), 12R (Electrician), 12K (Plumber), 12N (Horizontal), 12T (Technical Engineer), 12X (General Engineering Supervisor), or Warrant Officer
Construction Control Representative Responsibilities:
1) Observes and investigates all construction phases of highly complex projects to ensure compliance with contract schedules, specifications and shop drawings.
2) Confers with contractors concerning sufficiency and suitability of equipment being used, number of workers employed, etc., to assure completion of work on or ahead of schedule.
3) Review contractor's proposed working schedules for logic, adequacy and to determine whether construction schedules will be met. Recommends revision to schedule as necessary.  
4) Engage directly with the Contractor on assigned Definable Features of Work (DFOW) and discuss principal construction features and requirements, in terms of methods and equipment operations, related to plans and specs.
5) Prepare and review other reports such as results of tests, change orders or other deviations approved or submitted with recommendations, etc. Review and comment on Submittals and Requests for Information (RFI).
6) Perform biddability, constructability, operability, environmental, sustainability (BCOES) reviews of plans and specifications to determine practicability from a construction viewpoint whether physical obstruction or other construction difficulties.  Review and comment on Statements of Work (SOW) for contract modifications.
Conditions Of Employment: 
1) Appointment may be subject to a suitability or fitness determination, as determined by a completed background investigation.
2) Initial and annual physical exam is required.
3) Position requires employee to serve on rotating shifts, weekends and holidays.
Qualifications:  1) Problem Solving: Identifies problems; determines accuracy and relevance of information. 2) Communications: Communicate, written and oral. 3) Contract Management: Knowledge of various types of contracts, techniques for contracting or procurement, and contract negotiation and administration; oversight of contractor performance. 4) Quality Management: Knowledge and application of the principles, methods, and tools of QA/QC to ensure that project, system, or product fulfills requirements/standard</t>
    </r>
  </si>
  <si>
    <r>
      <rPr>
        <b/>
        <sz val="11"/>
        <color rgb="FF000000"/>
        <rFont val="Calibri"/>
        <family val="2"/>
        <scheme val="minor"/>
      </rPr>
      <t>25-6359, Length 1 Year:</t>
    </r>
    <r>
      <rPr>
        <sz val="11"/>
        <color indexed="8"/>
        <rFont val="Calibri"/>
        <family val="2"/>
        <scheme val="minor"/>
      </rPr>
      <t xml:space="preserve">
Duties for the Safety and Occupational Health Specialist include managing a construction safety program at multiple office or field locations; monitoring and ensuring compliance with applicable occupational safety laws, regulations, organizational standards, and industry practices; developing and reviewing organizational safety standards, standard operating procedures, ,organizational safety plans, and project-specific safety plans; enforce conformance with referenced safety standards on active construction projects, documenting safety deficiencies and following up to ensure implementation of appropriate corrective actions; identify training needs and administer safety or occupational health training for the workforce.
Qualifications:  Desired certifications include Certified Safety Professional; OSHA 30 - Construction</t>
    </r>
  </si>
  <si>
    <t>25-6336</t>
  </si>
  <si>
    <t>Administrative Support Specialist</t>
  </si>
  <si>
    <t>25-6389</t>
  </si>
  <si>
    <t>AH64 Maintenance test Pilot</t>
  </si>
  <si>
    <t>25-6390</t>
  </si>
  <si>
    <t>CH47 Maintenance Test Pilot</t>
  </si>
  <si>
    <r>
      <rPr>
        <b/>
        <sz val="11"/>
        <color rgb="FF000000"/>
        <rFont val="Calibri"/>
        <family val="2"/>
        <scheme val="minor"/>
      </rPr>
      <t>25-6389,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H64D/E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MOS: 152H/G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(Secret)***Applicants must email the following documents to leanne.felvus-webb.mil@mail.mil for consideration***
Professional Resume
Military Bio
Last three evaluations
DA 705/5500
Soldier Talent Profile
Chain of Command Contact Info (email/phone#)</t>
    </r>
  </si>
  <si>
    <r>
      <rPr>
        <b/>
        <sz val="11"/>
        <color rgb="FF000000"/>
        <rFont val="Calibri"/>
        <family val="2"/>
        <scheme val="minor"/>
      </rPr>
      <t>25-6390, Length 1 Year:</t>
    </r>
    <r>
      <rPr>
        <sz val="11"/>
        <color indexed="8"/>
        <rFont val="Calibri"/>
        <family val="2"/>
        <scheme val="minor"/>
      </rPr>
      <t xml:space="preserve">
Serves in support of the Corpus Christi Army Depots (CCAD) Aircraft Support Division (ASD). Required to execute duties as PIC/MTP completing general and limited maintenance test flights of newly overhauled/phased/reset/crash damage repaired H47F aircraft ensuring they meet MTF and airworthiness standards. Will serve as maintenance advisor to ASD Chief and production directors for aircraft maintenance and troubleshooting of aircraft. Will be utilized to ferry completed aircraft to home units. As directed, will participate in command sponsored events on behalf of CCAD. May be required to serve as Depot Aviation safety Officer. May be assigned additional duties in support of maintenance and flight operations.
Qualifications:  -Position requires a graduate of an Army Maintenance Test Pilot Course for specified MDS. 
-Position requires Rated Crewmember duties according to AR 95-1, approved supp to AR 95-1, and TC 3-04.11. 
-Requires APART evaluation according to the appropriate ATM and TC 3-04.11. 
-Requires current and ability to maintain Class 2 Army flight Physical and up-slip (DD2992)
-Currently has or ability to obtain and maintain T3 security Clearance (Secret)
***Applicants must email the following documents to leanne.felvus-webb.mil@mail.mil for consideration***
Professional Resume
Military Bio
Last three evaluations
DA 705/5500
Soldier Talent Profile
Chain of Command Contact Info (email/phone#)</t>
    </r>
  </si>
  <si>
    <t>Boyers</t>
  </si>
  <si>
    <t>25-6302</t>
  </si>
  <si>
    <t>EEO Statistician</t>
  </si>
  <si>
    <t>25-6360</t>
  </si>
  <si>
    <t>USACE - New England District (NAE)</t>
  </si>
  <si>
    <t>Project Engineer/Manager</t>
  </si>
  <si>
    <t>E6:E7:O2:O3:W2:W3</t>
  </si>
  <si>
    <t>25-6384</t>
  </si>
  <si>
    <t>AVIATION OPS SERGEANT</t>
  </si>
  <si>
    <t>25-6396</t>
  </si>
  <si>
    <t>25-6397</t>
  </si>
  <si>
    <t>Operations Research Analyst</t>
  </si>
  <si>
    <t>25-6401</t>
  </si>
  <si>
    <t>Resource Analyst/Budget Execution Analyst</t>
  </si>
  <si>
    <t>25-6404</t>
  </si>
  <si>
    <t>Business Management Analyst</t>
  </si>
  <si>
    <t>E4:E5:E6:E7:E8:E9:O1:O2:O3:O4:O5:W1:W2:W3:W4:W5</t>
  </si>
  <si>
    <t>25-6405</t>
  </si>
  <si>
    <t>Explosive Handler</t>
  </si>
  <si>
    <t>25-6408</t>
  </si>
  <si>
    <t>Key and Lock Custodian</t>
  </si>
  <si>
    <t>25-6409</t>
  </si>
  <si>
    <t>25-6410</t>
  </si>
  <si>
    <t>Machine Tool Operator</t>
  </si>
  <si>
    <t>25-6411</t>
  </si>
  <si>
    <r>
      <rPr>
        <b/>
        <sz val="11"/>
        <color rgb="FF000000"/>
        <rFont val="Calibri"/>
        <family val="2"/>
        <scheme val="minor"/>
      </rPr>
      <t>25-6230 Length 420 days:</t>
    </r>
    <r>
      <rPr>
        <sz val="11"/>
        <color indexed="8"/>
        <rFont val="Calibri"/>
        <family val="2"/>
        <scheme val="minor"/>
      </rPr>
      <t xml:space="preserve"> Fires Advisor for the exercise and training section (G7) for the Office of the Program Manager - Saudi Arabian National Guard Modernization Program (OPM-SANG), forward stationed in Riyadh, Saudi Arabia. Advises the Ministry of National Guard (MNG) on schools, unit training, capability development, and exercises. Develops, manages, and supervises Foreign Military Sales (FMS) cases related to capability development and U.S. Army PME for The Saudi Arabian National Guard (SANG). Advises SANG command and staff college on curriculum development. Advises the Saudi Arabian National Guard Center for military excellence on lessons learned program and doctrine development. Supervises the execution of MNG attendance at U.S. Army CONUS-Based PME courses. Collaborates with MNG G7 section on doctrine, training, education, and operations.  
OPM-SANG is the original and premier security assistance organization across the Department of Defense.
</t>
    </r>
    <r>
      <rPr>
        <b/>
        <sz val="11"/>
        <color rgb="FF000000"/>
        <rFont val="Calibri"/>
        <family val="2"/>
        <scheme val="minor"/>
      </rPr>
      <t>QUALIFICATIONS</t>
    </r>
    <r>
      <rPr>
        <sz val="11"/>
        <color indexed="8"/>
        <rFont val="Calibri"/>
        <family val="2"/>
        <scheme val="minor"/>
      </rPr>
      <t>: ***To be considered please add the following: ARB/ORB IMR Military Bio Last 3 OERs/NCOERs SSC DA Form 1059, DA Form 705, DA Form 5500/5501 (if required) DD Form 3349 (if applicable) DA Form 5016 or NGB23 DA Form 1506, Security Clearance Verification Memo:
Preferred not required: ILE Complete.</t>
    </r>
  </si>
  <si>
    <r>
      <rPr>
        <b/>
        <sz val="11"/>
        <color rgb="FF000000"/>
        <rFont val="Calibri"/>
        <family val="2"/>
        <scheme val="minor"/>
      </rPr>
      <t>25-6302, Length 1 Year</t>
    </r>
    <r>
      <rPr>
        <sz val="11"/>
        <color indexed="8"/>
        <rFont val="Calibri"/>
        <family val="2"/>
        <scheme val="minor"/>
      </rPr>
      <t xml:space="preserve">
***Applicants must email the following documents to leanne.felvus-webb.mil@mail.mil for consideration***
Professional Resume
Military Bio
Last three evaluations
OEEO Statisticians will work on collecting, analyzing, interpreting, and reporting on EEO data to help the organization make informed decisions and solve problems. 
Core components:
• Collecting and Analyzing EEO Data
• Interpreting data and Reporting to EEO Management.
• Report writing
• Recommending improvements
• Other duties as assigned
-Civilian experience will be considered for this position.
Qualifications:  • Excellent analytical, problem-solving, and communication skills.
• Ability to work independently and as part of a team.
• Experience in developing and implementing policies.
• Experience in developing Standard Operating Procedures.
• Knowledge in use of Excel, PowerPoint and Word.
-Minimum clearance required for position: Secret Clearance.</t>
    </r>
  </si>
  <si>
    <r>
      <rPr>
        <b/>
        <sz val="11"/>
        <color rgb="FF000000"/>
        <rFont val="Calibri"/>
        <family val="2"/>
        <scheme val="minor"/>
      </rPr>
      <t>25-6401, Length 1 Year:</t>
    </r>
    <r>
      <rPr>
        <sz val="11"/>
        <color indexed="8"/>
        <rFont val="Calibri"/>
        <family val="2"/>
        <scheme val="minor"/>
      </rPr>
      <t xml:space="preserve">
MULIPLE LOCATIONS: Quantico VA, Washington DC, Ft. Meade MD, Boyers PA
***Applicants must email the following documents to leanne.felvus-webb.mil@mail.mil for consideration***
Professional Resume
Military Bio
Last three evaluations 
Prepares, reviews, and provides updated financial information for monthly, quarterly, and yearly reconciliation and financial reporting. Performs as liaison between multiple program owners to realign spending authority to support critical mission requirements. Analyzes financial data, formulate recommendations, and presents analysis to program owners. Analyzes fiscal data to determine execution rate variances. Collaborates with mission owners to develop effective resource allocation strategies, track execution rates, and manage spend plan. Prepares status of funds reports and brief authoritative financial advice to the program office on matters concerning their obligations and expenditures on a weekly basis or as often as required. Generates and analyzes financial reports to track budget performance and identify variances. Completes execution analyses to support spend plan requirements. Facilitate weekly collaboration sessions with the mission owners. Monitors the performance of assigned programs against established budget targets. Researches and clears unmatched disbursement (UMD) transactions. Reviews dormant accounts to determine whether the obligations are still valid. Reviews and reconciles open commitments and unliquidated obligations (ULOs), promptly resolving discrepancies to maintain accurate financial reports. Validates contract execution and management in accordance with the DCSA guidance and DoD regulatory policy. Provides quality and professional customer support, fostering effective working relationships with customers and coworkers through collaboration, cooperation, and effective listening. Continuously works with customers to develop a mutual understanding of their requirements. Pays attention to crucial details and stays involved until all aspects of an issue are answered/resolved.
Civilian experience will be considered for this position.
Qualifications:  Applicant must have DoD financial management experience; budget experience preferred. Applicant must possess minimum AFSC skill level 6F031 or equivalent to qualify. Applicant must possess minimum DoD Financial Management Certification Program (DFMCP) Level 1 or equivalent. Completion of a fiscal law/appropriations law course is a requirement of the position. Experience with Oracle-based Enterprise Resource Planning (ERP) system (e.g., DAI, GFEBS, DEAMS) is preferred. Secret clearance required.</t>
    </r>
  </si>
  <si>
    <r>
      <rPr>
        <b/>
        <sz val="11"/>
        <color rgb="FF000000"/>
        <rFont val="Calibri"/>
        <family val="2"/>
        <scheme val="minor"/>
      </rPr>
      <t>25-6360, Length 1 Year:</t>
    </r>
    <r>
      <rPr>
        <sz val="11"/>
        <color indexed="8"/>
        <rFont val="Calibri"/>
        <family val="2"/>
        <scheme val="minor"/>
      </rPr>
      <t xml:space="preserve">
Serve as a Project Engineer/Manger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develops,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have or the ability to obtain Professional Engineer License and/or Project Management Professional certification.</t>
    </r>
  </si>
  <si>
    <r>
      <rPr>
        <b/>
        <sz val="11"/>
        <color rgb="FF000000"/>
        <rFont val="Calibri"/>
        <family val="2"/>
        <scheme val="minor"/>
      </rPr>
      <t>25-6384, Length 1 Year</t>
    </r>
    <r>
      <rPr>
        <sz val="11"/>
        <color indexed="8"/>
        <rFont val="Calibri"/>
        <family val="2"/>
        <scheme val="minor"/>
      </rPr>
      <t xml:space="preserve">
-Maintains flight information on inbound and outbound --aircraft including coordinating with the proper agencies for overdue flights and/or alert crash crew for emergencies. Assists in maintaining current file on aircraft flying regulations and navigation information, such as Army, Department of Defense and Federal Aviation Administration regulations, Department of Defense flight information publications and aeronautical charts. Understands the CAFRS process and the criticality of updated flight record information. Understand maintenance operations and how it integrates into the mission orientation. Performs program analysis to support Republic of Singapore (RSAF) flight operations including planning and reporting. Analyze and evaluate unexpected changes and gaps in program plans and funding. Maintains Aviation Life Support Equipment (ALSE) for US and RSAF personnel.</t>
    </r>
  </si>
  <si>
    <t>Contract Specialist</t>
  </si>
  <si>
    <t>25-6427</t>
  </si>
  <si>
    <t>Power Plant Electrician</t>
  </si>
  <si>
    <t>E4:E5:E6:E7:E8:W1:W2:W3:W4</t>
  </si>
  <si>
    <t>Pierre</t>
  </si>
  <si>
    <t>25-6428</t>
  </si>
  <si>
    <t>Power Plant Mechanic</t>
  </si>
  <si>
    <t>25-6435</t>
  </si>
  <si>
    <t>DETACHMENT SENIOR NCO</t>
  </si>
  <si>
    <t>25-6438</t>
  </si>
  <si>
    <t>EEO Medical Officer/Physician's Assistant</t>
  </si>
  <si>
    <t>E7:E8:E9:O2:O3:O4</t>
  </si>
  <si>
    <t>25-6439</t>
  </si>
  <si>
    <t>EEO Alternative Dispute Resolution Officer</t>
  </si>
  <si>
    <r>
      <rPr>
        <b/>
        <sz val="11"/>
        <color rgb="FF000000"/>
        <rFont val="Calibri"/>
        <family val="2"/>
        <scheme val="minor"/>
      </rPr>
      <t xml:space="preserve">25-6427, Length 1 Year:
</t>
    </r>
    <r>
      <rPr>
        <sz val="11"/>
        <color indexed="8"/>
        <rFont val="Calibri"/>
        <family val="2"/>
        <scheme val="minor"/>
      </rPr>
      <t>Serves as an Electrician at a major hydroelectric power plant in Pierre, SD. Installs, modifies, tests, troubleshoots, repairs and maintains a wide variety of electrical and electronic equipment common to hydroelectric power plants, switchyards and associated water control structures.
The Powerplant Electrician is responsible for installing, modifying, testing, troubleshooting, repairing and maintaining the following equipment: 
Hydroelectric power generating units and their associated equipment such as voltage regulators, exciters, hydraulic turbine governors, electric driven oil pumps, air compressors, cooling water systems, control switchboards, etc.
High voltage switchyard equipment such as oil and air circuit breakers, transformers, manually and motor operated disconnect switches, lightning arresters, instrument transformers and potential devices and oil filled and oil static pipe cable systems.
Protective relaying systems for high voltage transmission lines, feeder circuits, generators, transformers, switchyard busses, and cable systems. (This effort is in support of the electronics maintenance personnel.)
Hardwired and digital computer based automatic supervisory control, data acquisition and alarm and event recording systems, including automatic generation, voltage control, telemetering, and communication systems. Also fixed and portable oscillographs. (This effort is in support of the electronics maintenance personnel.)
Instrumentation systems such as indicating meters and recording systems for temperature, liquid levels, and flows, gate positions, watts, vars, voltage, amperes, frequency and pressures.
Low and medium voltage switchgear, and power distribution centers and cable systems including project utilities such as power distribution lines, feeders and transformers.
Power plant auxiliaries such as potable and wastewater treatment systems; station service, deicing and draft tube depressing compressor systems; elevators, hoists and bridge and gantry cranes, HVAC systems, lighting systems, station drainage systems, station battery, and preferred AC systems; fixed bank CO2 system, and insulating oil purification systems. Rigs heavy loads and operates bridge and gantry cranes as needed to lift these loads.
Qualifications:  Candidate must be a journeyman electrician, familiar with equipment common to hydroelectric power plants, switchyards, and associated water control structures.</t>
    </r>
  </si>
  <si>
    <r>
      <rPr>
        <b/>
        <sz val="11"/>
        <color rgb="FF000000"/>
        <rFont val="Calibri"/>
        <family val="2"/>
        <scheme val="minor"/>
      </rPr>
      <t>25-6428, Length 1 Year:</t>
    </r>
    <r>
      <rPr>
        <sz val="11"/>
        <color indexed="8"/>
        <rFont val="Calibri"/>
        <family val="2"/>
        <scheme val="minor"/>
      </rPr>
      <t xml:space="preserve">
Serves as a Mechanic at a major hydroelectric power plant in Pierre, SD. Performs a wide variety of duties involved in the inspection, adjustment, maintenance, repair, testing, installation and modifications for the mechanical equipment and systems and structural features located in the hydroelectric power plant, switchyard and associated water control structures.
Inspects, tests, adjusts and performs preventive maintenance on these mechanical equipment and systems. Work requires the proper selection and use of hand and air operated tools to disassemble and assemble this equipment. Cleans, lubricates and replaces worn parts including various types of fasteners, bearings, couplings, gears, belts, chains, filters, gaskets and seals. Makes adjustments to assure proper clearances; torques bolts, aligns shafts, installs and tightens packing.
Performs scheduled and emergency repairs and overhauls on such items of mechanical equipment as pumps, compressors, fans, gear boxes, valves, hydraulic cylinders, heat exchangers and hoisting equipment. Performs electric and oxyacetylene welding on pipe, structural steel, sheet metal, hydraulic turbine runners. Performs flame and air arc cutting, and soldering and sweating of copper pipe and tubing, cuts, fits and threads steel, copper and plastic piping for water, air, sewer, and hydraulic lines and systems. Operates common mechanic shop tools such as drill presses, metal saws, grinders and special hand and power tools. Also performs limited amounts of machinist duties with milling machine, turning lathes and shapers. Disassembles and assembles major components of large rotating apparatus such as generators, turbines, gates, etc.
Performs major modifications to existing equipment and installation of new equipment. Builds concrete and steel mounting bases for equipment; assembles structural and mechanical components. Removes existing components and modifies them to be compatible with new equipment. Starts up, tests, and adjusts new equipment for proper operation.
Operates potable water and sewage treatment plants; rigs heavy loads and operates bridge and gantry cranes as needed to lift these loads. Drains, purifies, treats and replaces lubricating and hydraulic oils using centrifuge and filtering equipment. Performs light carpentry work, erects scaffolds. Drives vehicles and light trucks.
Qualifications:  Candidate must be a journeyman mechanic familiar with equipment common to hydroelectric power plants, switchyards, and associated water control structures. Knowledge of the operation, maintenance troubleshooting and repair of heavy industrial type mechanical equipment such as turbines, generators, compressors, motors, hoists, hydraulic cylinders and their auxiliary components. Knowledge of welding, rigging, assembly, disassembly and adjustment of precision mechanical components. Ability to read.</t>
    </r>
  </si>
  <si>
    <r>
      <rPr>
        <b/>
        <sz val="11"/>
        <color rgb="FF000000"/>
        <rFont val="Calibri"/>
        <family val="2"/>
        <scheme val="minor"/>
      </rPr>
      <t>25-6438, Length 1 Year:</t>
    </r>
    <r>
      <rPr>
        <sz val="11"/>
        <color indexed="8"/>
        <rFont val="Calibri"/>
        <family val="2"/>
        <scheme val="minor"/>
      </rPr>
      <t xml:space="preserve">
***Applicants must email the following documents to leanne.felvus-webb.mil@mail.mil for consideration***
Professional Resume
Military Bio
Last three evaluations
EEO Physicians Assistant will review Reasonable Accommodation (RA) requests, write medical report and work with the RA EEO team to process the cases. They will also work with the RA team to Staying updated on ADA compliance. Processing and evaluating accommodation requests to include interviews, gathering documentation, and analyzing job functions. Conducting interactive process by working with employees and supervisors to explore potential accommodation and identifying solutions to meet needs while ensuring the essential job functions are being performed. Providing informed recommendations regarding the approval or denial of accommodation requests, often based on a review of the supporting documentation. Maintaining documentation to ensure accurate and detailed records of accommodation requests, interviews, and decisions. Providing guidance and training as needed. It is important to educate employees and managers on best practices for accommodating employees with disabilities. May be asked to communicate with external stakeholders such as healthcare providers, other directorates (HCMO, OGC). 
Civilian experience will be considered for this position.
Qualifications:  • Excellent analytical, problem-solving, and communication skills .
• Ability to work independently and as part of a team .
• Experience in writing medical briefs.
• Knowledge in use of Excel, PowerPoint and Word.</t>
    </r>
  </si>
  <si>
    <r>
      <rPr>
        <b/>
        <sz val="11"/>
        <color rgb="FF000000"/>
        <rFont val="Calibri"/>
        <family val="2"/>
        <scheme val="minor"/>
      </rPr>
      <t>25-6439, Length 1 Year:</t>
    </r>
    <r>
      <rPr>
        <sz val="11"/>
        <color indexed="8"/>
        <rFont val="Calibri"/>
        <family val="2"/>
        <scheme val="minor"/>
      </rPr>
      <t xml:space="preserve">
MULTIPLE LOCATIONS: QUANTICO, VA / STAFFORD, VA
The reservist will be trained in all aspects of Alternative Dispute Resolution. To include:
Information and Guidance: EEO counselors explain the EEO process, including timeframes and appeal procedures, and advise individuals of their rights and responsibilities. 
Informal Resolution: They attempt to resolve the matter informally, often through mediation or other forms of Alternative Dispute Resolution (ADR). 
Limited Inquiry: They conduct a limited inquiry to understand the situation and identify the specific claims being made. 
Facilitation: They act as a facilitator, translator, and messenger, helping individuals understand the process and communicate their concerns. 
Documentation: They prepare a report documenting the counseling process and any resolutions reached. 
Confidentiality: They generally maintain the confidentiality of the aggrieved person's identity unless they authorize its disclosure or file a formal complaint. 
Neutrality: EEO counselors remain neutral and do not represent either the aggrieved person or the agency during the informal stages. 
Secret clearance
Civilian experience will be considered for this position.
Qualifications:  Minimum Qualification/Skills: Proficient in MS Suite, excellent customer service, proficient in multi-tasking, excellent communication skills both verbally and written, ability to effectively collaborate.
Preferred Qualifications: Experience in facilitating focus groups, public speaking, working knowledge of compliance assessments, and/or previous experience in policy writing.
Minimum clearance requirement: Secret Clearance required for position.</t>
    </r>
  </si>
  <si>
    <t>SMSgt Dennis Tallent</t>
  </si>
  <si>
    <t>25-6218</t>
  </si>
  <si>
    <t>DCSA - PEO</t>
  </si>
  <si>
    <t>Business Management Officer</t>
  </si>
  <si>
    <t>25-6361</t>
  </si>
  <si>
    <t>25-6440</t>
  </si>
  <si>
    <t>USACE - Walla Walla District (NWW)</t>
  </si>
  <si>
    <t>Contracting Specialist</t>
  </si>
  <si>
    <t>Walla Walla</t>
  </si>
  <si>
    <t>25-6444</t>
  </si>
  <si>
    <t>CECOM</t>
  </si>
  <si>
    <t>MILDEP CIO/G6</t>
  </si>
  <si>
    <t>Aberdeen Proving Ground</t>
  </si>
  <si>
    <t>25-6448</t>
  </si>
  <si>
    <t>Allied Trade Specialist</t>
  </si>
  <si>
    <t>E2:E3:E4:E5:E6</t>
  </si>
  <si>
    <t>25-6449</t>
  </si>
  <si>
    <t>Machinist/CNC Programmer</t>
  </si>
  <si>
    <r>
      <rPr>
        <b/>
        <sz val="11"/>
        <color rgb="FF000000"/>
        <rFont val="Calibri"/>
        <family val="2"/>
        <scheme val="minor"/>
      </rPr>
      <t>25-6361, Length 1 Year:</t>
    </r>
    <r>
      <rPr>
        <sz val="11"/>
        <color indexed="8"/>
        <rFont val="Calibri"/>
        <family val="2"/>
        <scheme val="minor"/>
      </rPr>
      <t xml:space="preserve">
Serves as a Civil Works Contracting Specials for USACE New England District. Responsible for pre-award and post-award administration of construction, A&amp;E, supply and service contracts of all types. Additionally, ensures quality assurance through technical evaluations; site safety inspections, and reporting. Process purchase request and Small Business coordination records in the Corps of Engineers Financial Management System and Procurement Desktop Defense. Prepares solicitations for request for quotes, invitations of bids, and request for proposals; evaluates and awards contract actions. Applies broad range of experience and knowledge of the Federal, DoD, DA, USACE acquisition policies and procedures to plan, develop, coordinate, implement, direct, and manage requirements/acquisition activities. Potential to deploy on notice in support of natural disasters and contingency operations.
Qualifications:  Candidate must be complete with Army Acquisition Transition Course (AATC) prior to applying</t>
    </r>
  </si>
  <si>
    <r>
      <rPr>
        <b/>
        <sz val="11"/>
        <color rgb="FF000000"/>
        <rFont val="Calibri"/>
        <family val="2"/>
        <scheme val="minor"/>
      </rPr>
      <t>25-6449,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427X0 Machinist at Tobyhanna Army Depot, you’ll be a key player in delivering precision CNC, machining, and fabrication services to support Joint Force operational needs. In this role, you’ll fabricate, repair, and modify metallic and non-metallic components using advanced machining equipment, such as CNC lathes, mills, drill presses, and welding tools.
At Tobyhanna, you’ll contribute to the sustainment and modernization of critical Air Force, Army and Navy systems including advanced communication equipment, radar, and satellite communication systems ensuring that mission-critical assets remain fully operational. Your work will directly support Joint Force readiness and help maintain the technological edge that drives our national security.
Qualifications:  * Must hold the Air Force specialty code 427X0 (Machinist) with proven experience in precision machining and fabrication.
* Skilled in the use of lathes, drill presses, welding equipment, and other metalworking tools to produce and repair components with exacting standards.
* Strong ability to work collaboratively in a dynamic, mission-focused environment.
* Meet all Air Force physical and medical requirements for AFSC 427X0.</t>
    </r>
  </si>
  <si>
    <r>
      <rPr>
        <b/>
        <sz val="11"/>
        <color rgb="FF000000"/>
        <rFont val="Calibri"/>
        <family val="2"/>
        <scheme val="minor"/>
      </rPr>
      <t>25-6448,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STP
As a 91E Allied Trade Specialist at Tobyhanna Army Depot, you’ll be at the forefront of supporting the Army, Navy and Air Force's operational readiness by fabricating, repairing, and modifying metallic and non-metallic parts for a wide range of military systems. You’ll work in a precision-oriented environment with access to advanced machinery and tooling, including lathes, drill presses, welding equipment, and more.
At Tobyhanna, you’ll be directly involved in the sustainment and modernization of critical Joint Force assets, everything from repairing structural components on combat vehicles to fabricating custom parts that ensure C5ISR systems and advanced electronics are fully mission capable. Your efforts will directly support the depot’s mission of delivering readiness to the joint force.
Qualifications:  * 91E (Allied Trade Specialist) with experience in machine shop operations, welding, and metal fabrication.
* Proficient in using CNC lathes, mills, drill presses, welding equipment, and other metalworking machinery to meet demanding fabrication and repair requirements.
* Ability to collaborate with a team and adapt to fast-paced environments supporting complex sustainment and modernization work.
* Meet all Army physical and medical requirements for MOS 91E.</t>
    </r>
  </si>
  <si>
    <r>
      <rPr>
        <b/>
        <sz val="11"/>
        <color rgb="FF000000"/>
        <rFont val="Calibri"/>
        <family val="2"/>
        <scheme val="minor"/>
      </rPr>
      <t>Tour 25-6444, Length 1 year</t>
    </r>
    <r>
      <rPr>
        <sz val="11"/>
        <color indexed="8"/>
        <rFont val="Calibri"/>
        <family val="2"/>
        <scheme val="minor"/>
      </rPr>
      <t xml:space="preserve">
***Applicants must email the following documents to leanne.felvus-webb.mil@mail.mil for consideration***
Professional Resume
Military Bio
Last three evaluations
- Acts as the Primary Military Deputy to the CECOM CIO/G6, providing comprehensive leadership and management for all Information Technology (IT) operations. This includes: directly supporting the G6 in planning and overseeing activities, leading and mentoring a team of subordinate civilian Division Chiefs and personnel, efficiently managing resources (personnel, equipment, funding), and ensuring strict compliance with all Army regulations and policies for multiple disciplines of IT and Information Management.
- Responsible for the effective planning and execution of all CECOM IT operations, including: developing and implementing short and long-range information management plans (operational and operational contingencies) and projects, managing and securing communication networks, coordinating with U.S. Army Materiel Command , and overseeing the implementation and cybersecurity of information systems.
- Serves as a subject matter expert in communication technologies, staying abreast of emerging trends and advising CECOM CIO G6 leadership on system capabilities and limitations. They also lead troubleshooting efforts to resolve complex technical issues, ensuring the smooth operation of communication systems.
- Functions as primary deputy to the CECOM CIO/G6, responsible for all facets of strategic IT planning, resource allocation, and operational management. This includes: developing long-term IT roadmaps, optimizing investments in current and future technologies, overseeing the development and implementation of information systems, serving as the primary advisor to leadership on all IT matters, and directing the Information Resource Management (IRM), including personnel, budget, and daily operations.
QUALIFICATIONS: AOC: 25A
Position requires an individual with a unique blend of leadership, technical expertise, and strategic vision to excel as the primary deputy to the CECOM CIO/G6. Possesses deep technical expertise in communication systems and cybersecurity, effectively analyzes and solves complex problems, develops strategic IT plans, and manages resources efficiently. A well-rounded leader with a strong grasp of both the technical and strategic aspects of IT within an organization.</t>
    </r>
  </si>
  <si>
    <r>
      <rPr>
        <b/>
        <sz val="11"/>
        <color rgb="FF000000"/>
        <rFont val="Calibri"/>
        <family val="2"/>
        <scheme val="minor"/>
      </rPr>
      <t>25-6218, Length 1 Year:</t>
    </r>
    <r>
      <rPr>
        <sz val="11"/>
        <color indexed="8"/>
        <rFont val="Calibri"/>
        <family val="2"/>
        <scheme val="minor"/>
      </rPr>
      <t xml:space="preserve">
MULTIPLE DUTY LOCATIONS: QUANTICO, VA / FT. MEADE, MD.
As the PEO continues to mature, the requirement for a Business Management Cell has been identified with the intent to provide mission enhancing critical support functions to the PEO's nine programs, allowing the program management offices to remain focused on the life cycle management of their respective programs. The incumbent(s) will initiate/support programmatic taskers, while reducing the administrative burden on the program managers by eliminating and transferring business processes. The incumbent(s) would be responsible for integrating with and managing the PEO's equities in DCSA's governance process, conducting legislative and policy analysis, aligning the PEO's strategic focus with DCSA's and developing PEO specific performance metrics, and conducting acquisition document reviews in support of the PEO's nine programs.  
*Civilian experience will be considered for eligibility.
Qualifications:  Program Management, planning, information sharing/management, and integration. Knowledge of or familiarity with Acquisition, Contracting, Cybersecurity, Information Technology.
Applications must provide the following documents:
· Military Bio
· Professional Resume
· Last three evaluations (if applicable)</t>
    </r>
  </si>
  <si>
    <t>25-6452</t>
  </si>
  <si>
    <t>Linux Cloud Administrator</t>
  </si>
  <si>
    <t>E4:E5:E6:E7:E8:O1:O2:O3:W1:W2:W3</t>
  </si>
  <si>
    <t>USTRANSCOM</t>
  </si>
  <si>
    <t>Management Analyst</t>
  </si>
  <si>
    <t>25-6466</t>
  </si>
  <si>
    <t>USACE - Louisville District (LRL)</t>
  </si>
  <si>
    <t>Supervisory Contract Specialist</t>
  </si>
  <si>
    <r>
      <rPr>
        <b/>
        <sz val="11"/>
        <color rgb="FF000000"/>
        <rFont val="Calibri"/>
        <family val="2"/>
        <scheme val="minor"/>
      </rPr>
      <t>25-6452, Length 1 Year:</t>
    </r>
    <r>
      <rPr>
        <sz val="11"/>
        <color indexed="8"/>
        <rFont val="Calibri"/>
        <family val="2"/>
        <scheme val="minor"/>
      </rPr>
      <t xml:space="preserve">
***Applicants must email the following documents to leanne.felvus-webb.mil@mail.mil for consideration***
Professional Resume
Military Bio
The Linux Cloud Administrator will play a key role in managing and maintaining Linux servers and related infrastructure in the Amazon Web Services (AWS) Cloud environment. Incumbents will be responsible for monitoring system performance, ensuring high availability of services and applications, and implementing and maintaining STIGs and best practices to safeguard data and systems.
Incumbents will design and implement backup and disaster recovery plans, troubleshoot and resolve system and application issues, and collaborate with other teams to ensure seamless integration and communication with other systems and services. Additionally, incumbents will automate repetitive tasks using scripting and configuration management tools to increase efficiency and scalability.
To excel in this role, incumbents must have a solid understanding of Linux operating systems, cloud computing, and related technologies. Incumbents should have experience working with AWS services and be able to effectively manage and monitor them to ensure optimal performance and availability. Incumbents should be able to Automate network infrastructure and system deployments and configurations using Infrastructure-as-Code tools like Terraform or CloudFormation. Strong problem-solving skills and the ability to work independently and in a team environment are essential.
Qualifications:  Qualifications: Civilian experience will be considered for position eligibility
DoD 8570/8140 Certifications required: At least IAT level II+ (CCNA-Security, CySA+ **, GICSP, GSEC, Security+ CE, CND, SSCP, CASP+ CE, CCNP Security, CISA, CISSP (or Associate), GCED, GCIH, CCSP)
-Linux Certifications IE CompTIA Linux+ or LPIC preferred
-AWS Certifications preferred</t>
    </r>
  </si>
  <si>
    <r>
      <rPr>
        <b/>
        <sz val="11"/>
        <color rgb="FF000000"/>
        <rFont val="Calibri"/>
        <family val="2"/>
        <scheme val="minor"/>
      </rPr>
      <t>25-6466, Length 1 Year:</t>
    </r>
    <r>
      <rPr>
        <sz val="11"/>
        <color indexed="8"/>
        <rFont val="Calibri"/>
        <family val="2"/>
        <scheme val="minor"/>
      </rPr>
      <t xml:space="preserve">
Supervisory Contract Specialist for the St. Louis District, U.S. Army Corps of Engineers (USACE). Serves as Contracting Officer, within their authority, for a specific group/team to include the LD25 1200' Lock Chamber MEGA Project. Exercises full supervisory responsibility over a designated group of employees. Primary responsibility is for overall contract program compliance within the applicable acquisition policy. As Contracting Officer, works under the general supervision of the District Contracting Chief (DCC) with extensive authority for exercising independent judgment while exercising the ability to make decisions. Evaluation of work is primarily for fulfillment of overall objectives, effectiveness, and policies. Such guidelines provide general contracting methods, requirements, and processes, but require the application of extensive judgment and originality resolving situations for which such guides are not specifically applicable. The incumbent is frequently required to develop new approaches and new conditions that may incorporate new clauses to resolve specific situational conditions in order resolve specific situations. Serves as focal point for regional contracts awarded by designated group of employees. Provides leadership, direction, and technical training to contract specialists in their performance of pre-award, post-award, close-out and contract termination functions covering construction, architect/engineering, service and supply type contracts. Ensures that the organization's strategic plan, mission, vision and values are communicated to the team or group of employees and integrated into their strategies, goals, objectives, and work plans. Communicates assignments, projects, milestones and deadlines and time frames for completion. Coaches the contract specialists in the selection and application of appropriate problem-solving methods and techniques, provides advice on work methods, practices, and procedures, and assists in identifying parameters of a viable solution. Distributes workload and tasks employees in accordance with workflow and skill level. Also, adjusts workload to ensure timely work accomplishments. Prepares reports and maintains records of work accomplishments. Represents the work group/team in meetings with program officials and other customers on issues related to program execution.  Advises DCC on workload status, potential contractual problems and statistical data.
Qualifications:  Must be DAWIA or Back 2 Basics (B2B) certified and able to obtain a Contracting Officer Warrant</t>
    </r>
  </si>
  <si>
    <t>25-6341</t>
  </si>
  <si>
    <t>Purchasing Agent</t>
  </si>
  <si>
    <t>25-6473</t>
  </si>
  <si>
    <t>USACE - San Francisco District (SPN)</t>
  </si>
  <si>
    <t>Project Scheduler</t>
  </si>
  <si>
    <t>E5:E6:E7:E8:O1:O2</t>
  </si>
  <si>
    <t>San Francisco</t>
  </si>
  <si>
    <t>25-6474</t>
  </si>
  <si>
    <t>Program Analyst</t>
  </si>
  <si>
    <t>25-6477</t>
  </si>
  <si>
    <t>Aviation Safety Officer</t>
  </si>
  <si>
    <t>O2:O3:O4:W2:W3:W4</t>
  </si>
  <si>
    <r>
      <rPr>
        <b/>
        <sz val="11"/>
        <color rgb="FF000000"/>
        <rFont val="Calibri"/>
        <family val="2"/>
        <scheme val="minor"/>
      </rPr>
      <t>25-6474, Length 1 Year:</t>
    </r>
    <r>
      <rPr>
        <sz val="11"/>
        <color indexed="8"/>
        <rFont val="Calibri"/>
        <family val="2"/>
        <scheme val="minor"/>
      </rPr>
      <t xml:space="preserve">
Serves as a Program Analyst supporting the Civil Works program, responsible for managing, analyzing, and coordinating all aspects of the budget and program execution process across multiple appropriations (Civil Works, Military, Revolving Fund). Acts as the technical and programmatic focal point for project schedules, resource planning, and funding execution. Utilizes automated program management systems to evaluate data, ensure alignment with strategic goals, recommend reprogramming actions, and maintain accurate financial records. Coordinates closely with project managers, technical divisions, and higher headquarters to support performance reporting and ensure effective execution of district objectives.
Knowledge of budget formulation, presentation, and execution processes for multi-funded programs. Experience using automated financial and project management systems (e.g., CEFMS, P2).Ability to analyze complex programmatic data to advise on schedule and funding requirements. Familiarity with Civil Works project phases and interrelationships (e.g., study, design, construction, O&amp;M).
Qualifications:  Strong analytical, problem-solving, and coordination skills. Proficiency in program scheduling, budget tracking, and reporting. Ability to interpret policy and regulatory guidance and apply to budget/program actions. Skilled in written and verbal communication, including preparation of detailed reports and briefings.</t>
    </r>
  </si>
  <si>
    <t>E8:E9</t>
  </si>
  <si>
    <r>
      <rPr>
        <b/>
        <sz val="11"/>
        <color rgb="FF000000"/>
        <rFont val="Calibri"/>
        <family val="2"/>
        <scheme val="minor"/>
      </rPr>
      <t>25-6435, Length 1 Year:</t>
    </r>
    <r>
      <rPr>
        <sz val="11"/>
        <color indexed="8"/>
        <rFont val="Calibri"/>
        <family val="2"/>
        <scheme val="minor"/>
      </rPr>
      <t xml:space="preserve">
Serves as the primary Senior NCO for the United States Army Flight Training Detachment (USAFTD), assists the Commander in the development, planning, coordination and execution of all detachment activities. Advises the Commander on all enlisted administrative, training and mission support matters to include, but not limited to operations, maintenance and logistics. Advises the Commander on matters revolving around duty assignments, promotions, UCMJ and retention. Provides technical support as ATTRS Manager, DTS Approval Official, APC for Government Travel Cards and hearing Protection NCO for USAFTD and RSAF personnel. Advises the Commander in integrating mandatory and informal training requirements.  This critical role requires a highly professional and adaptable leader capable of fostering strong relationships with Singaporean military personnel, navigating complex logistical and cultural considerations, and maintaining impeccable standards of conduct and protocol. The Senior NCO will be instrumental in ensuring the successful integration of Singaporean personnel and US Army personnel. A deep understanding of US Army systems for Apache helicopter training, maintenance, and operations and the comparable Singapore systems is preferred. This position demands a understanding of both US Army regulations and a sensitivity to Singaporean customs and traditions. Position is for 1 year with an extension opportunity for 2 years.</t>
    </r>
  </si>
  <si>
    <t>DFAS-IND-JFL-Military Pay Operations</t>
  </si>
  <si>
    <t>25-6500</t>
  </si>
  <si>
    <t>DCSA - Mid Atlantic Region</t>
  </si>
  <si>
    <t>Alexandria</t>
  </si>
  <si>
    <t>25-6501</t>
  </si>
  <si>
    <t>Integration Analyst</t>
  </si>
  <si>
    <t>25-6503</t>
  </si>
  <si>
    <t>AH-64D Maintenance Test Pilot</t>
  </si>
  <si>
    <t>W2:W3:W4</t>
  </si>
  <si>
    <t>25-6509</t>
  </si>
  <si>
    <t>DLA - ASOC</t>
  </si>
  <si>
    <t>Current Operations Battle Captain NCOIC</t>
  </si>
  <si>
    <r>
      <rPr>
        <b/>
        <sz val="11"/>
        <color rgb="FF000000"/>
        <rFont val="Calibri"/>
        <family val="2"/>
        <scheme val="minor"/>
      </rPr>
      <t>25-6509, Length 1 Year:</t>
    </r>
    <r>
      <rPr>
        <sz val="11"/>
        <color indexed="8"/>
        <rFont val="Calibri"/>
        <family val="2"/>
        <scheme val="minor"/>
      </rPr>
      <t xml:space="preserve">
Serves as the DLA Agency Synchronization Operations Center (ASOC) CUOPS NCOIC; as DLA HQ lead for contingency operations supporting the Combatant Command (CCMD), Military Services, and Federal agencies. Coordinate, prioritize, integrate, synchronize and direct Agency actions on behalf of DLA J3 to ensure continuous uninterrupted logistics support in all facets of DLA supply chain support to DOD and federal agencies; responds to support requirements for the Joint Chiefs of Staff, CCMD and federal agency exercises, contingencies, and worldwide disasters; maintains contact with liaisons of Major Subordinate Commands (MSCs), J/D Codes and Emergency Operations Centers while working Current Operations monitors mission status of deployed DLA Support Teams. Coordinates all actions as directed by the Current Operations Branch Chief.  Reviews products and deliverables prior to providing to elements outside the ASOC.  Analyzes, processes, and acts on information contained within the C2 systems.  Supports with briefing set up, both virtual and on site, to ensure print outs (if appropriate) and/or briefing platforms are fully A/V operational.  Actions applicable and appropriate administrative tasks in support of active military and reserve manning.  Monitors and operates voice and electronic communication systems, as required, to include NIPR and SIPR Battle Captain email accounts.
</t>
    </r>
    <r>
      <rPr>
        <b/>
        <sz val="11"/>
        <color rgb="FF000000"/>
        <rFont val="Calibri"/>
        <family val="2"/>
        <scheme val="minor"/>
      </rPr>
      <t>Qualifications</t>
    </r>
    <r>
      <rPr>
        <sz val="11"/>
        <color indexed="8"/>
        <rFont val="Calibri"/>
        <family val="2"/>
        <scheme val="minor"/>
      </rPr>
      <t>:  Minimum SECRET clearance required. Intermediate Level / Working Knowledge skill set of Microsoft Office products. Service Branch immaterial.</t>
    </r>
  </si>
  <si>
    <r>
      <rPr>
        <b/>
        <sz val="11"/>
        <color rgb="FF000000"/>
        <rFont val="Calibri"/>
        <family val="2"/>
        <scheme val="minor"/>
      </rPr>
      <t>25-6501, Length 1 Year:</t>
    </r>
    <r>
      <rPr>
        <sz val="11"/>
        <color indexed="8"/>
        <rFont val="Calibri"/>
        <family val="2"/>
        <scheme val="minor"/>
      </rPr>
      <t xml:space="preserve">
This position requires a TS/SCI clearance. The incumbent of this position will serve as an All Source Analyst or 
***Applicants must email the following documents to leanne.felvus-webb.mil@mail.mil for consideration***
Professional Resume
Military Bio
Last three evaluations (if applicable) 
Integration Analyst/Non-Commissioned Officer for the Mid-Atlantic Region, Field Operations Directorate (FO), directly supporting the mission and operational goals of the Regional Director (RD) and the CI Regional Mission Director (RMD) through coordination, collaboration, and facilitation of FO integration priorities and special projects pertaining to all DCSA mission areas and DCSA Directorates. The incumbent will help advise and provide recommendations to field leaders and personnel to support, improve, or enhance mission execution and integration in the field based on threat reporting, tactical level analysis, and expert understanding of adversarial targeting. The incumbent will help develop, plan, advise, and coordinate integration support to FO priorities and special projects that support the RD and CI RMD via specific briefings (formal and informal), products, an tactical-level intelligence analysis within the Mid-Atlantic Region and liaise with other internal/external stakeholders, as applicable. The incumbent will help develop and/or maintain threat products and analysis in concert with the Regional CI analysts concerning priority technologies and other technologies at risk.  The incumbent will help develop, issue, and track priorities/ special projects for regional leadership to ensure all requirements are met and meet all applicable laws, regulations, and policies. The incumbent will be responsible for helping to lead, plan, direct, or coordinate analytical efforts across the region to ensure requirements are met and are delivered on time. The incumbent will also be responsible for ensuring all threat reporting is relevant, updated, and disseminated to all DCSA mission areas and Directorates through correspondence, meetings, briefings, and products. The incumbent will be required to accompany DCSA personnel to meetings and briefings, as needed. The incumbent will help advise and make recommendations on the potential impact of adversarial targeting against critical technologies and DoD/national-level priorities, as well as conduct a comprehensive threat analysis of all cleared facilities within the region for discussion and prioritization with the RD and CI RMD. 
Civilian experience will be considered for this position.
PCS is authorized.
</t>
    </r>
    <r>
      <rPr>
        <b/>
        <sz val="11"/>
        <color rgb="FF000000"/>
        <rFont val="Calibri"/>
        <family val="2"/>
        <scheme val="minor"/>
      </rPr>
      <t>Qualifications</t>
    </r>
    <r>
      <rPr>
        <sz val="11"/>
        <color indexed="8"/>
        <rFont val="Calibri"/>
        <family val="2"/>
        <scheme val="minor"/>
      </rPr>
      <t>:  MOS: 35F
The incumbent will have some experience supporting the US Intelligence Community as an intelligence analyst. The incumbent is expected to have a thorough understanding of intelligence analysis and understands reporting thresholds, as well as a grasp of various classified databases. The incumbent will be required to travel 25% of the time to support the RD and CI RMD's goals and objectives for cross-mission and cross-regional coordination and synchronization.</t>
    </r>
  </si>
  <si>
    <r>
      <rPr>
        <b/>
        <sz val="11"/>
        <color rgb="FF000000"/>
        <rFont val="Calibri"/>
        <family val="2"/>
        <scheme val="minor"/>
      </rPr>
      <t xml:space="preserve">25-6503, Length 1 year 
</t>
    </r>
    <r>
      <rPr>
        <sz val="11"/>
        <color rgb="FF000000"/>
        <rFont val="Calibri"/>
        <family val="2"/>
        <scheme val="minor"/>
      </rPr>
      <t xml:space="preserve">- Perform AH-64D Maintenance Test Pilot duties within a Foreign Military Sales (FMS) program. Act as a vital link between the US Army and the Republic of Singapore Airforce (RSAF). Core duties include:
- Flight Operations: Performing comprehensive Maintenance Test Pilot duties on six RSAF-owned AH-64D Apache
helicopters. Act as a pilot-in-command during sustainment flight training and cross-country flights with both US and RSAF pilots.
- Maintenance Oversight: Oversee US maintenance operations through assignments in either Production Control or
Quality Control roles. Directly oversee US maintainers in their day-to-day maintenance functions while they conduct scheduled and unscheduled maintenance.
- Regulatory Compliance: Operate under both US and RSAF publications and regulations.
- Interagency Coordination: Collaborate and maintain strong communication with RSAF maintenance officer
counterparts to prioritize maintenance, manage flying hour program requirements, and oversee both scheduled and
unscheduled maintenance tasks.
Position is a two-year opportunity with an optional extension after the first year.
</t>
    </r>
    <r>
      <rPr>
        <b/>
        <sz val="11"/>
        <color rgb="FF000000"/>
        <rFont val="Calibri"/>
        <family val="2"/>
        <scheme val="minor"/>
      </rPr>
      <t>QUALIFICATIONS</t>
    </r>
    <r>
      <rPr>
        <sz val="11"/>
        <color rgb="FF000000"/>
        <rFont val="Calibri"/>
        <family val="2"/>
        <scheme val="minor"/>
      </rPr>
      <t xml:space="preserve">: AH-64D Maintenance Test Pilot able to take and pass MTP check-ride within 120 days of arrival. Must posses and be able to maintain a valid flight physical. Must possess a SECRET clearance; IAW the medical fitness and medical retention standards per AR 40-501, chapter 3; meet the physical requirements of AR 600-9; Must not be flagged in IPPS-A for weight, security violations or pending adverse actions.
</t>
    </r>
  </si>
  <si>
    <r>
      <rPr>
        <b/>
        <sz val="11"/>
        <color rgb="FF000000"/>
        <rFont val="Calibri"/>
        <family val="2"/>
        <scheme val="minor"/>
      </rPr>
      <t>25-6500,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Defense Counterintelligence and Security Agency in a Risk Management Internal Control capacity. 
Review transactions between ABM and DTS to ensure that transactions adhere to DOD Financial management Regulation (FMR) policy and regulation (i.e. ABM- correct color of money used, funding request justified with proper documentation, right funding vehicle was used for the transaction. DTS management - confirm correct budget label,  coding and alignment with appropriate color of money, and review if the reason for travel clearly stated. Support the Regional Chief of Staff in reporting and supporting HQ Senior Leader staff and Regional staff as needed through the budget life cycle process. The personnel will also be used to assist with any due outs and upcoming self-assessment of risk as determined by the Risk Management and Internal Controls (RMIC) Program to ensure efficient and effective management of government resources to protect against fraud, waste, and abuse. The job competencies include, financial management experience, attention to detail, effective time management and initiative.
Daily Tasks:
- Review authorizations and vouchers in the Defense Travel System on a daily basis to ensure that personnel is aligned correctly to FO and the budget label, sufficient information on what the travel is for is included, and that the person is using the correct color of money.
- Review all funding requests in the Acquisitions Budget Management System (ABM) to ensure the correct funding vehicle was used, that the need was substantiated, and all documents are included.
- Respond to any ABM questions or request for assistance from the Resource Manager (RM) or Chief of Staff (COS).
- Assist with monitoring funding spent vs. spend plan and pull reports as needed to support the RM and CoS. 
-Responsible for processing all 1164 reimbursement requests for Mid Atlantic personnel
-Civilian experience will be considered for this position.
</t>
    </r>
    <r>
      <rPr>
        <b/>
        <sz val="11"/>
        <color rgb="FF000000"/>
        <rFont val="Calibri"/>
        <family val="2"/>
        <scheme val="minor"/>
      </rPr>
      <t>Qualifications</t>
    </r>
    <r>
      <rPr>
        <sz val="11"/>
        <color indexed="8"/>
        <rFont val="Calibri"/>
        <family val="2"/>
        <scheme val="minor"/>
      </rPr>
      <t>:  Member must be proficient in financial and administrative functions such as knowledge of the DoD FMR, PowerPoint, Excel and writing information papers. Secret Clearance required for position.</t>
    </r>
  </si>
  <si>
    <r>
      <rPr>
        <b/>
        <sz val="11"/>
        <color rgb="FF000000"/>
        <rFont val="Calibri"/>
        <family val="2"/>
        <scheme val="minor"/>
      </rPr>
      <t>25-6477,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DA 705/5500
Soldier Talent Profile
Chain of Command Contact Info (email/phone#)
The Depot Aviation Safety Officer is responsible for establishing, maintaining, and improving the aviation safety program at a depot-level maintenance facility. The primary goal is to prevent accidents and incidents, ensure compliance with all applicable regulations, and foster a strong safety culture. They act as a subject matter expert on aviation safety matters and provide guidance to all personnel involved in aircraft maintenance, repair, overhaul, and modification.
Duties Include:
-Develop, implement, and maintain the depot's Aviation Safety Program.
-Hazard Identification &amp; Risk Management.
-Incident/Accident Investigation.
-Develop and deliver aviation safety training programs for all depot personnel
-Champion a positive safety culture throughout the depot.
-Manage and promote depot participation in military aviation safety awards programs.
-Maintain communication with higher-level safety organizations within the military.
Qualifications:  MOS: 15A | 15B
Significant experience (5+ years) in aircraft maintenance, inspection, or aviation safety. Experience in a depot-level maintenance environment is highly desirable. Thorough understanding of aircraft maintenance and safety regulations.</t>
    </r>
  </si>
  <si>
    <t>25-6074</t>
  </si>
  <si>
    <t>Aircraft Powertrain Repairer (15D)</t>
  </si>
  <si>
    <t>25-6213</t>
  </si>
  <si>
    <t>Aircraft Powerplant Repairer (15B)</t>
  </si>
  <si>
    <t>25-6240</t>
  </si>
  <si>
    <t>Signal Operations Support NCO</t>
  </si>
  <si>
    <t>E6</t>
  </si>
  <si>
    <t>25-6242</t>
  </si>
  <si>
    <t>Information Technology NCO</t>
  </si>
  <si>
    <t>Ruckman Tabitha N</t>
  </si>
  <si>
    <t xml:space="preserve">Spencer, Megan H. </t>
  </si>
  <si>
    <t>25-6512</t>
  </si>
  <si>
    <t>USACE - Rock Island District (MVR)</t>
  </si>
  <si>
    <t>Davenport</t>
  </si>
  <si>
    <t>IA</t>
  </si>
  <si>
    <t>25-6515</t>
  </si>
  <si>
    <t>O2:O3:W2:W3:W4</t>
  </si>
  <si>
    <r>
      <rPr>
        <b/>
        <sz val="11"/>
        <color rgb="FF000000"/>
        <rFont val="Calibri"/>
        <family val="2"/>
        <scheme val="minor"/>
      </rPr>
      <t>25-6074, Length 1 Year:</t>
    </r>
    <r>
      <rPr>
        <sz val="11"/>
        <color indexed="8"/>
        <rFont val="Calibri"/>
        <family val="2"/>
        <scheme val="minor"/>
      </rPr>
      <t xml:space="preserve">
Serve as an Aircraft Powertrain Repairer (15D)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powertrain systems—remove, install, disassemble, repair, adjust, and balance components such as transmissions, gear boxes, drive shafts, bearings, etc. Assist other 15 series MOSs with their aviation maintenance tasks as needed. Expect to cross train as a 15R (AH-64D Attack Helicopter Repairer) and train to perform FARP ops such as re-arm and re-fuel. This opportunity is for a 2-year tour with an optional extension after the 1st year.</t>
    </r>
  </si>
  <si>
    <r>
      <rPr>
        <b/>
        <sz val="11"/>
        <color rgb="FF000000"/>
        <rFont val="Calibri"/>
        <family val="2"/>
        <scheme val="minor"/>
      </rPr>
      <t>25-6515, Length 1 Year:</t>
    </r>
    <r>
      <rPr>
        <sz val="11"/>
        <color indexed="8"/>
        <rFont val="Calibri"/>
        <family val="2"/>
        <scheme val="minor"/>
      </rPr>
      <t xml:space="preserve">  United States Army Flight Training Detachment Contract Specialist is responsible for the full contract lifecycle, from drafting and negotiation to administration and closeout. This role requires a strong understanding of contract law principles, excellent communication skills, and the ability to work independently and as part of a team. Duties include negotiating, establishing and administering contractual arrangements and procurement proposals for the sale / lease of items required for supporting a Foreign Military Sales (FMS) program. Evaluates and monitors contractor performance to determine necessity for amendments and/or extensions of contracts and compliance to contractual obligations. Maintain accurate and organized contract records, ensuring compliance with company policies and legal requirements. Identify potential risks within contracts and work with stakeholders to mitigate them. Ensure contracts adhere to relevant laws, regulations, and unit policies. Must have the ability to work closely with internal stakeholders higher headquarters and international partners to ensure contract terms align with mission objectives. 
Highly qualified candidates should have 3-5 years of Army contracting experience with strong knowledge of FARS/DFARS, excellent written and verbal communication skills, strong organizational and time management skills, and ability to work independently or as  part of a team.
Position is for one year with an opportunity for a second year extension.</t>
    </r>
  </si>
  <si>
    <t>Tab</t>
  </si>
  <si>
    <t>Ruckman</t>
  </si>
  <si>
    <t>tabitha.n.ruckman.mil@mail.mil</t>
  </si>
  <si>
    <t>SFC Tabitha Ruckman</t>
  </si>
  <si>
    <t>TSgt</t>
  </si>
  <si>
    <t>Megan</t>
  </si>
  <si>
    <t>Spencer</t>
  </si>
  <si>
    <t>megan.h.spencer.mil@mail.mil</t>
  </si>
  <si>
    <t>317-435-2378</t>
  </si>
  <si>
    <t>TSgt Megan Spencer</t>
  </si>
  <si>
    <r>
      <rPr>
        <b/>
        <sz val="11"/>
        <color rgb="FF000000"/>
        <rFont val="Calibri"/>
        <family val="2"/>
        <scheme val="minor"/>
      </rPr>
      <t>25-6240,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</si>
  <si>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25-6242, Length 1 Year:</t>
    </r>
    <r>
      <rPr>
        <sz val="11"/>
        <color indexed="8"/>
        <rFont val="Calibri"/>
        <family val="2"/>
        <scheme val="minor"/>
      </rPr>
      <t xml:space="preserve">
Serves as the Signal Operations Support NCO assigned to the G6 Customer Support Branch and the Network Support Branch respectively. Provides first line and infrastructure core IT support to the Surface Deployment and Distribution Command (SDDC). Responsible for operating and maintaining the broad spectrum of IT capabilities enabling DODIN-A connectivity to the desktop for SDDC users across the HQ.  Supports SDDC senior leadership, both in garrison and on travel, ensuring a robust primary, alternate, contingency, and emergency (PACE) communications plan is in place ensuring reliable communications for the Army Service Component Command (ASCC) Commanding General and all staff elements.
</t>
    </r>
    <r>
      <rPr>
        <b/>
        <sz val="11"/>
        <color rgb="FF000000"/>
        <rFont val="Calibri"/>
        <family val="2"/>
        <scheme val="minor"/>
      </rPr>
      <t>Qualifications</t>
    </r>
    <r>
      <rPr>
        <sz val="11"/>
        <color indexed="8"/>
        <rFont val="Calibri"/>
        <family val="2"/>
        <scheme val="minor"/>
      </rPr>
      <t>:  SECRET security clearance. May use either civilian or military skills (or both).
Individuals must be in accordance with DoDI 8140, required for privileged access to the network.</t>
    </r>
  </si>
  <si>
    <r>
      <rPr>
        <b/>
        <sz val="11"/>
        <color rgb="FF000000"/>
        <rFont val="Calibri"/>
        <family val="2"/>
        <scheme val="minor"/>
      </rPr>
      <t>25-6213, Length 1 Year:</t>
    </r>
    <r>
      <rPr>
        <sz val="11"/>
        <color indexed="8"/>
        <rFont val="Calibri"/>
        <family val="2"/>
        <scheme val="minor"/>
      </rPr>
      <t xml:space="preserve">
Serve as an Aircraft Powerplant Repairer (15B) on AH-64D Attack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Inspect and perform maintenance on aircraft powerplant systems—remove, install, disassemble, repair, and adjust engine components associated with the GE 701C turbine engine.  Assist other 15 series MOSs with their aviation maintenance tasks as needed.  Expect to cross train as a 15R (AH-64D Attack Helicopter Repairer) and train to perform FARP ops such as re-arm and re-fuel.  Potential exists to remain with the unit for additional orders upon the end of initial orders.
</t>
    </r>
    <r>
      <rPr>
        <b/>
        <sz val="11"/>
        <color rgb="FF000000"/>
        <rFont val="Calibri"/>
        <family val="2"/>
        <scheme val="minor"/>
      </rPr>
      <t>QUALIFICATIONS</t>
    </r>
    <r>
      <rPr>
        <sz val="11"/>
        <color indexed="8"/>
        <rFont val="Calibri"/>
        <family val="2"/>
        <scheme val="minor"/>
      </rPr>
      <t xml:space="preserve">: Must possess a SECRET clearance; IAW the medical fitness and medical retention standards per AR 40-501, chapter 3; meet the physical requirements of AR 600-9; Must not be flagged in IPPS-A for weight, security violations or pending adverse actions.
</t>
    </r>
  </si>
  <si>
    <t>PA, MD, VA, DC</t>
  </si>
  <si>
    <t>VA, MD, DC</t>
  </si>
  <si>
    <t>dfas.indianapolis-in.zh.mbx.pfi@mail.mil</t>
  </si>
  <si>
    <t>Equipment Mechanic - Forklift Operator</t>
  </si>
  <si>
    <t>25-6529</t>
  </si>
  <si>
    <t>Medical Officer</t>
  </si>
  <si>
    <t>25-6259, Length 420 days:
Serves as a key advisor to partner nation Medical Enterprise efforts; provides advisory support to the Ministry of the
National Guard (MNG) on doctrine, material, organization structure, and training for prioritizing casualty care
throughout all stages, encompassing immediate treatment, hospitalization, medical logistics, and medical
evacuations. Collaborates closely with MNG Senior Leaders at Military Field Medical Command (MFMC) and the
Saudi Ministry of National Guard Allied Health &amp; Science Military School. Medical advising is critical to informing MNG
on US Army doctrine and best practices, guiding the MNG to adopt US Army medical standards, ultimately enhancing
the MNG's ability to provide world-class healthcare to its service members.</t>
  </si>
  <si>
    <t>25-6531</t>
  </si>
  <si>
    <t>Aviation Backshops Supervisor</t>
  </si>
  <si>
    <r>
      <rPr>
        <b/>
        <sz val="11"/>
        <color rgb="FF000000"/>
        <rFont val="Calibri"/>
        <family val="2"/>
        <scheme val="minor"/>
      </rPr>
      <t>25-6531, Lengtyh 1 Year:</t>
    </r>
    <r>
      <rPr>
        <sz val="11"/>
        <color indexed="8"/>
        <rFont val="Calibri"/>
        <family val="2"/>
        <scheme val="minor"/>
      </rPr>
      <t xml:space="preserve">
15K, Length 1 Year:
Serve as an Aviation Backshops Supervisor on AH-64D Attack Helicopters for the United States Army Flight Training Detachment (USAFTD) - Peace Vanguard. This is a foreign military sales (FMS) program supporting the country of Singapore in Marana, AZ with 57 US Soldiers, 56 Republic of Singapore Air Force (RSAF) Airmen, and 6 RSAF AH-64D Helicopters assigned. Provide oversight of all backshop personnel as well as perform aircraft maintenance in respective backshop area of expertise. Assist other 15 series MOSs with their aviation maintenance tasks as needed. Expect to cross train as a 15R (AH-64D Attack Helicopter Repairer) and train to perform FARP ops such as re-arm and re-fuel. This opportunity is for a 2 year tour with optional extension after the 1st year. Must possess a SECRET clearance; IAW the medical fitness and medical retention standards per AR 40-501, chapter 3; meet the physical requirements of AR 600-9; Must not be flagged in IPPS-A for weight, security violations or pending adverse actions.</t>
    </r>
  </si>
  <si>
    <t>25-6543</t>
  </si>
  <si>
    <t>DLA Energy</t>
  </si>
  <si>
    <t>Exercise and Contingency Planner</t>
  </si>
  <si>
    <t>O3:O4:O5</t>
  </si>
  <si>
    <t>25-6545</t>
  </si>
  <si>
    <t>DCSA – PEO – SETS</t>
  </si>
  <si>
    <t>E7:E8:E9:O1:O2</t>
  </si>
  <si>
    <t>25-6549</t>
  </si>
  <si>
    <t>Financial Analyst</t>
  </si>
  <si>
    <t>E6:E7:E8:E9:O1:O2:O3:O4</t>
  </si>
  <si>
    <r>
      <rPr>
        <b/>
        <sz val="11"/>
        <color rgb="FF000000"/>
        <rFont val="Calibri"/>
        <family val="2"/>
        <scheme val="minor"/>
      </rPr>
      <t>25-6545, Length 1 year:</t>
    </r>
    <r>
      <rPr>
        <sz val="11"/>
        <color indexed="8"/>
        <rFont val="Calibri"/>
        <family val="2"/>
        <scheme val="minor"/>
      </rPr>
      <t xml:space="preserve">
***Applicants must email the following documents to leanne.felvus-webb.mil@mail.mil for consideration***
Professional Resume
Military Bio
Last three evaluations
The incumbent serves as the SETS Acquisition Manager, for contracting, acquisition, budgeting, configuration management, and integration. Functions as a lead expert that provides business advice and performs all pre-award and post-award functions for a wide variety of  specialized procurements of significant importance to multiple agencies using a wide range of contracting methods and types. Assist in planning the overall approach to meet contracting program objectives for a wide range of multi-million program that spans multiple years that involve successive program stages. This role ensures that SETS program actions are executed smoothly and effectively. Duties are defined as:
• Develop acquisition artifacts that identify acquisition strategies, including assessment, analysis, risk mitigation and strategies that support the overall program milestones. 
• Assist in the management of the SETS program management processes, ensuring that all timelines, budgets, and milestones are met.
• Collaborate with internal and external stakeholders, including contractors, vendors, and various government departments, to ensure alignment of requirements and seamless transition to future SETS.
• Establish a baseline process for SETS integration, including identifying requirements, understanding where each requirement is contracted, and timing to execute and avoid breaks in service and support future program transition.
• Track financial and contractual actions for SETS requirements to ensure they are met throughout the FYDP process.
• Develop, review and brief (as needed) SETS Quarterly Program Reviews (QPR) to the DCSA CAE and USD(I&amp;S).
• Facilitate the cultural, operational, and technical adjustments necessary for the successful integration of new resources and systems for SETS customers and programs.
• Assess the SETS integration process to ensure that it delivers the intended benefits and identifying any areas for further improvement • Responsible for reporting on various aspects of the acquisition and integration process to ensure transparency, accountability, and alignment with SETS Program Plan.
</t>
    </r>
    <r>
      <rPr>
        <b/>
        <sz val="11"/>
        <color rgb="FF000000"/>
        <rFont val="Calibri"/>
        <family val="2"/>
        <scheme val="minor"/>
      </rPr>
      <t>Qualifications</t>
    </r>
    <r>
      <rPr>
        <sz val="11"/>
        <color indexed="8"/>
        <rFont val="Calibri"/>
        <family val="2"/>
        <scheme val="minor"/>
      </rPr>
      <t>:  1. Civilian experience will be considered for this position. 
2. Candidate must have experience in supporting a Program Executive Office (PEO) or similar program level support and must possess program management certification (PMP or DAU Level 1 or 2)
3. Secret Clearance required for position.</t>
    </r>
  </si>
  <si>
    <r>
      <rPr>
        <b/>
        <sz val="11"/>
        <color rgb="FF000000"/>
        <rFont val="Calibri"/>
        <family val="2"/>
        <scheme val="minor"/>
      </rPr>
      <t>25-6549, Length 1 Year:</t>
    </r>
    <r>
      <rPr>
        <sz val="11"/>
        <color indexed="8"/>
        <rFont val="Calibri"/>
        <family val="2"/>
        <scheme val="minor"/>
      </rPr>
      <t xml:space="preserve">
***Applicants must email the following documents to leanne.felvus-webb.mil@mail.mil for consideration***
Professional Resume
Military Bio
Last three evaluations
- Detailed, intensive knowledge and understanding of financial methods, practices, procedures, regulations, precedent decisions, and policies of the organization, and the agency.
- Knowledge and skill necessary to study and analyze financial data during a given period of time and compare findings with previous reports/data to determine variances, trends, etc. and make necessary corrections;
- Expected to learn and apply knowledge of the agency financial management process in order to assure that requirements, guidelines, and financial objectives of assigned funds are met;
- Ability to gather, assemble, analyze and prepare strategy for presenting, explaining, and documenting the financial execution of a program and justifying variances to management officials;
- Knowledge and skill in applying analytical and evaluative methods and techniques to issues or studies concerning the efficiency and effectiveness of program operations;
- Expected to learn and apply knowledge of the major issues, program goals and objectives, work processes and administrative operations of the organization;
- Knowledge and intensive understanding of professional financial management principles, theories, techniques, and procedures to perform professional analytical work for operational programs or systems and to analyze and advise managers on accounting and financial matters;
- Expected to learn and apply knowledge of the organization missions, functions, applicable regulations, and their relationship to other Federal activities and private industry to determine the impact of financial transactions on internal and external operations;
- Knowledge of automated resource management systems design practices and limitations to develop an automated subsystem or revise and existing system in conjunction with computer programmers and software specialists;
- Ability to collaborate with internal and external stakeholders and customers to improve operational or financial data processing
</t>
    </r>
    <r>
      <rPr>
        <b/>
        <sz val="11"/>
        <color rgb="FF000000"/>
        <rFont val="Calibri"/>
        <family val="2"/>
        <scheme val="minor"/>
      </rPr>
      <t>Qualifications</t>
    </r>
    <r>
      <rPr>
        <sz val="11"/>
        <color indexed="8"/>
        <rFont val="Calibri"/>
        <family val="2"/>
        <scheme val="minor"/>
      </rPr>
      <t>:  -Experience importing, exporting, organizing, and evaluating large data sets;
-Experience ensuring accurate billing, invoicing, or financial transactions are maintained;
-Advanced knowledge and skill with Microsoft Excel or similar data processing capabilities
-Secret clearance required.
-Civilian experience will be considered for the position.</t>
    </r>
  </si>
  <si>
    <r>
      <rPr>
        <b/>
        <sz val="11"/>
        <color rgb="FF000000"/>
        <rFont val="Calibri"/>
        <family val="2"/>
        <scheme val="minor"/>
      </rPr>
      <t>25-6543, Length 1 year:</t>
    </r>
    <r>
      <rPr>
        <sz val="11"/>
        <color indexed="8"/>
        <rFont val="Calibri"/>
        <family val="2"/>
        <scheme val="minor"/>
      </rPr>
      <t xml:space="preserve">
Member will assess, analyze, plan and write DLA Energy support to Combatant Command Operational Plans, host OPT working groups and participate in working groups hosted by J/D Codes, Regional Commands, or other MSCs. Initiates, coordinates, and administers strategic and operational planning efforts for the DLA Energy Headquarters staff and subordinate activities. Coordinates and comments on joint plans, instructions, memorandums and directives pertaining to contingency, disaster response, and consequence management. 
Member will participate in Joint Exercise Planning Groups, Joint Exercise Life Cycle events, and Joint Exercise Control Groups.  Member will use DLA Energy Concepts of Support to Combatant Command Operation Plans (OPLAN) to develop Training Objectives and Master Scenario Event List (MSEL) injects (timeline events) in Joint Training Tool (JTT) in coordination with Energy LNOs, Region Staffs, and Energy HQ.
</t>
    </r>
    <r>
      <rPr>
        <b/>
        <sz val="11"/>
        <color rgb="FF000000"/>
        <rFont val="Calibri"/>
        <family val="2"/>
        <scheme val="minor"/>
      </rPr>
      <t>Qualifications</t>
    </r>
    <r>
      <rPr>
        <sz val="11"/>
        <color indexed="8"/>
        <rFont val="Calibri"/>
        <family val="2"/>
        <scheme val="minor"/>
      </rPr>
      <t>:  MOS 90A/923A, AFSC 21R
Member requires access to NIPR, SIPR, and JWICS. TS/SCI preferred but may be required as determined during the execution of duties.  Active GTC required for multiple TDYs.  Contingency and Exercise Planning highly preferred. Logistics and Fuel experience preferred but not required.</t>
    </r>
  </si>
  <si>
    <r>
      <rPr>
        <b/>
        <sz val="11"/>
        <color rgb="FF000000"/>
        <rFont val="Calibri"/>
        <family val="2"/>
        <scheme val="minor"/>
      </rPr>
      <t>25-6473, Length 1 Year:</t>
    </r>
    <r>
      <rPr>
        <sz val="11"/>
        <color indexed="8"/>
        <rFont val="Calibri"/>
        <family val="2"/>
        <scheme val="minor"/>
      </rPr>
      <t xml:space="preserve">
Serves as a Project Scheduler supporting Civil Works, Military, and Environmental projects through all phases from planning through construction completion. Works directly with Project Managers (PMs), technical disciplines, and stakeholders to ensure accurate and timely scheduling, tracking, and reporting of project milestones and financial progress. Develops, maintains, and updates project schedules using Primavera P6 and other automated systems. Builds Work Breakdown Structures (WBS), Critical Path Method (CPM) schedules, and resource-loaded plans aligned with project baselines and funding profiles. Supports development and execution of Project Management Plans (PMPs), integrating schedule, scope, and cost to meet delivery goals. Performs monthly schedule status updates, analyzes variances, and adjusts milestones in coordination with PMs and functional elements. Prepares and validates project reports for internal and external stakeholders including Project Review Board (PRB), Command Management Reviews (CMR), and higher headquarters. Conducts what-if analysis to assess impacts of delays or changes in scope/funding. Coordinates with the Project Delivery Team (PDT), and district divisions to ensure schedule data accuracy and to document decisions and action items from meetings. Captures and tracks action items in the project schedule and monitors resolution progress. Interfaces P6 data with related systems including CEFMS (financials), RMS (construction), and other reporting tools. Ensures data integrity and compliance with established quality standards via use of quality control checklists and periodic reviews. Provides analytical support for forecasting, performance tracking, and improving Project Management Business Processes (PMBP). Advises stakeholders on schedule trends, risks, and recommended mitigations.
</t>
    </r>
    <r>
      <rPr>
        <b/>
        <sz val="11"/>
        <color rgb="FF000000"/>
        <rFont val="Calibri"/>
        <family val="2"/>
        <scheme val="minor"/>
      </rPr>
      <t>Qualifications</t>
    </r>
    <r>
      <rPr>
        <sz val="11"/>
        <color indexed="8"/>
        <rFont val="Calibri"/>
        <family val="2"/>
        <scheme val="minor"/>
      </rPr>
      <t>:  Expert knowledge of scheduling principles including CPM, resource leveling, and WBS development. Proficient in Primavera P6 for project planning and execution monitoring. Familiar with USACE project management systems (e.g., P2, PPDS, RMS, CEFMS) and their interdependencies (preferred). Ability to analyze data, produce high-level reports and briefings, and advise management on schedule-related decision</t>
    </r>
  </si>
  <si>
    <t>•</t>
  </si>
  <si>
    <t>25-6107</t>
  </si>
  <si>
    <t>Management Analyst Facility Manager</t>
  </si>
  <si>
    <t>Joint Base San Antonio</t>
  </si>
  <si>
    <t>25-6467</t>
  </si>
  <si>
    <t>USACE - Albuquerque District (SPA)</t>
  </si>
  <si>
    <t>Water Control Manual Technical Lead</t>
  </si>
  <si>
    <t>O1:O2:O3:W1:W2:W3:W4</t>
  </si>
  <si>
    <t>Albuquerque</t>
  </si>
  <si>
    <t>NM</t>
  </si>
  <si>
    <t>25-6496</t>
  </si>
  <si>
    <t>O3:O4:W4:W5</t>
  </si>
  <si>
    <t>25-6497</t>
  </si>
  <si>
    <t>USACE - Nashville District (LRN)</t>
  </si>
  <si>
    <t>E6:E7:E8:O1:O2:O3:W1:W2:W3</t>
  </si>
  <si>
    <t>Chattanooga</t>
  </si>
  <si>
    <t>TN</t>
  </si>
  <si>
    <t>25-6498</t>
  </si>
  <si>
    <t>Transporter/COR</t>
  </si>
  <si>
    <t>Remove</t>
  </si>
  <si>
    <r>
      <rPr>
        <b/>
        <sz val="11"/>
        <color rgb="FF000000"/>
        <rFont val="Calibri"/>
        <family val="2"/>
        <scheme val="minor"/>
      </rPr>
      <t>25-6107, Length 1 Year:</t>
    </r>
    <r>
      <rPr>
        <sz val="11"/>
        <color indexed="8"/>
        <rFont val="Calibri"/>
        <family val="2"/>
        <scheme val="minor"/>
      </rPr>
      <t xml:space="preserve">
Provide support functions to DLA Energy Aerospace FEM Operations for the purpose of reducing backlog of special projects. Must be able to produce/edit/print documents using with Microsoft Word, Excel, Outlook, Edge...
Support functions include: disposal/turn-in of excess government equipment, monitoring of special facility work projects during business and non-business hours, perform periodic safety, security and Operations Security (OPSEC) inspections using local checklists, perform random anti-terrorism measures, maintain access control door system, sign for/assist with mail-pick up and deliveries, purchase, stock and issue office supplies, assist with maintenance of building systems, assist with recycling program, assist with emergency management program exercises and real world response.  Additional duties include records management, compliance with building policies on-base, visitor access support, administrative support to special events. 
Self-help physical requirements include ability to: drive government vehicles, work with hand &amp; cleaning tools, climb portable ladders, operate paper shredder, move file boxes/furniture, set up water sprinklers...
Qualifications:  Requires Secret Clearance for maintaining Secret Internet Protocol Router (SIPR) room equipment.</t>
    </r>
  </si>
  <si>
    <r>
      <rPr>
        <b/>
        <sz val="11"/>
        <color rgb="FF000000"/>
        <rFont val="Calibri"/>
        <family val="2"/>
        <scheme val="minor"/>
      </rPr>
      <t>25-6467, Length 1 Year:</t>
    </r>
    <r>
      <rPr>
        <sz val="11"/>
        <color indexed="8"/>
        <rFont val="Calibri"/>
        <family val="2"/>
        <scheme val="minor"/>
      </rPr>
      <t xml:space="preserve">
Serves as a Hydrologic Specialist responsible for Water Control Manal execution. Most studies are multi-purpose in nature and involve the following functions: flood control; water supply; wildlife preservation; recreation; hydro power; environmental enhancement; ground water; and water quality. The incumbent shall be responsible for the development and preparation of water control, operation and maintenance manuals; water management planning studies; hydrologic and meteorological studies; special hydrologic research and investigations for specific geographic areas; post flood reports, and water management portions of reconnaissance and feasibility reports and design memorandum for proposed projects; hydrologic aspects of environmental assessments and impact statements; and the methodology and necessary tools to perform these functions. Additionally, represents the section on assigned product development teams. Coordinates, directs, trains, and monitors the work of junior engineers, physical scientists, and/or technicians. 
The service member will support our organization, and the request aligns with one of the Secretary of Defense’s three priorities of restoring the warrior ethos, rebuilding our military, or reestablishing deterrence.
Qualifications:  Candidate must have a Bachelor of Science in Civil Engineering, Environmental Engineering, or Biology. Candidate must have a valid driver’s license.</t>
    </r>
  </si>
  <si>
    <r>
      <rPr>
        <b/>
        <sz val="11"/>
        <color rgb="FF000000"/>
        <rFont val="Calibri"/>
        <family val="2"/>
        <scheme val="minor"/>
      </rPr>
      <t>25-6496, Length 1 Year:</t>
    </r>
    <r>
      <rPr>
        <sz val="11"/>
        <color indexed="8"/>
        <rFont val="Calibri"/>
        <family val="2"/>
        <scheme val="minor"/>
      </rPr>
      <t xml:space="preserve">
Serve as the Management Analyst and Workload Manager for Engineering Division (EN). Serve as an advisor to EN leadership on workload trends, needs, gaps, and capacity working with every organization in EN. Work with and in support of resource providers to balance EN workload volume and type against re-sources available. Monitor workforce capability, including Full Time Equivalents (FTEs), skills, certifications, developmental needs, and succession projects to meet future work projections. Develop and maintain methods to view workload. Oversee the management of EN workload and workforce planning and analysis in support of all EN products, projects, programs, and missions. Ensure appropriate management controls are in place to achieve quality products, meet milestones, and keep budget estimates accurate and updated. Ensure timely development of scopes of work and labor estimates. Identify projects at risk, behind schedule, or over budget. Help to maintain and ensure data quality within EN workload related software and tools. Assist Chiefs, Technical Leads (TLs), and Product Delivery Team (PDT) members in managing and updating data. Support maintaining current and launching future EN workload related software and tools through creating standard operating procedures, developing templates, and providing training.</t>
    </r>
  </si>
  <si>
    <r>
      <rPr>
        <b/>
        <sz val="11"/>
        <color rgb="FF000000"/>
        <rFont val="Calibri"/>
        <family val="2"/>
        <scheme val="minor"/>
      </rPr>
      <t>25-6498, Length 1 Year:</t>
    </r>
    <r>
      <rPr>
        <sz val="11"/>
        <color indexed="8"/>
        <rFont val="Calibri"/>
        <family val="2"/>
        <scheme val="minor"/>
      </rPr>
      <t xml:space="preserve">
Incumbent will be required to perform transporter taskings including product and equipment movements from vendors and customers to other vendors and customers as needed. The incumbent will be required to completed all transporter training, document all movements and report daily, weekly and monthly status of equipment and product movements as required. The position includes the coordination with planners, resolutions specialists and customer account specialists to ensure efficient accountability, billing and transport of products. The incumbent will also be required to perform COR duties to include invoice acceptance and management of services while coordinating with contracting and inventory personnel to resolve any contractual and billing issues for Aerospace into stock and customer direct customers as needed. This is a non-supervisory position and will work along side others to complete taskings.
</t>
    </r>
    <r>
      <rPr>
        <b/>
        <sz val="11"/>
        <color rgb="FF000000"/>
        <rFont val="Calibri"/>
        <family val="2"/>
        <scheme val="minor"/>
      </rPr>
      <t>Qualifications</t>
    </r>
    <r>
      <rPr>
        <sz val="11"/>
        <color indexed="8"/>
        <rFont val="Calibri"/>
        <family val="2"/>
        <scheme val="minor"/>
      </rPr>
      <t>:  Familiarization is desired but not required with logistics/transportation management. SM will be trained on all aspects of tasks associated with the position.</t>
    </r>
  </si>
  <si>
    <r>
      <rPr>
        <b/>
        <sz val="11"/>
        <color rgb="FF000000"/>
        <rFont val="Calibri"/>
        <family val="2"/>
        <scheme val="minor"/>
      </rPr>
      <t>25-6497, Length 1 year:</t>
    </r>
    <r>
      <rPr>
        <sz val="11"/>
        <color indexed="8"/>
        <rFont val="Calibri"/>
        <family val="2"/>
        <scheme val="minor"/>
      </rPr>
      <t xml:space="preserve">
USACE Construction Control Representative in support of the Chickamauga Lock Replacement Project, Chattanooga, TN. 
Serves as Construction Control Representative with full responsibility for the management and surveillance of assigned construction contracts, projects, which constitute a major portion of the total construction activity. Advises lower grade personnel as required. Provides technical assistance and support on the review of project plans and specifications to determine site compatibility and anticipated problems. Informs contractor on requirements concerning construction scheduling, progress reporting, work acceptance procedures, safety measures, wage and hour law observance, labor relations and other matters related to contractual performance. Discusses principal construction features, requirements and shop drawings in terms of field construction conditions both before and during work performance. Reviews, advises on and evaluates contractor’s quality assurance system. Observes and investigates all construction phases to ensure compliance with contract schedules, specifications and shop drawings; identify actual or potential problems and determine necessity for changes or remedial action. Makes recommendations for changes in construction to meet field conditions. In coordination with the Contracting Officer’s Representative, recommends on-the-spot decisions to avoid delays in construction with respect to minor changes in construction, deviations from schedules, substitution of materials, and resolution of disputes over the acceptability of work. Inspects materials and equipment received on-site for adherence to approved samples or shop drawings, rejecting items of non-conformance. Prepares various reports and correspondence pertaining to such matters as progress, payments, modifications, materials, delays in construction, etc., as relates to field construction activities.
Safety: Ensures the safety of Government staff on the project and the teams assurance of contractor safety program.
Quality: Coordinates/Reviews/approvals, submittals, RFIs, Plans, meetings, and inspections.
Schedule: Manages contractor to approved schedule to ensure project is completed within stakeholder managed expectations.
Contract Administration: Prepares daily Quality Assurance Report. Reviews and prepares other administrative documentation.
</t>
    </r>
    <r>
      <rPr>
        <b/>
        <sz val="11"/>
        <color rgb="FF000000"/>
        <rFont val="Calibri"/>
        <family val="2"/>
        <scheme val="minor"/>
      </rPr>
      <t>Qualifications</t>
    </r>
    <r>
      <rPr>
        <sz val="11"/>
        <color indexed="8"/>
        <rFont val="Calibri"/>
        <family val="2"/>
        <scheme val="minor"/>
      </rPr>
      <t>:  MOS Preference. Enlisted: 12B/C/H/K/P/R/N/T; Warrant: 120A; Officer: 12A
Experience in Construction Management preferred. Prior USACE experience preferred. Contracting Officer Representative (COR) certification and experience preferred.
Additional Qualifications: Problem Solving Skills, Communication Skills (written and oral), Contract Management, and Quality Management</t>
    </r>
  </si>
  <si>
    <t>Security Monitor</t>
  </si>
  <si>
    <t>25-6584</t>
  </si>
  <si>
    <r>
      <rPr>
        <b/>
        <sz val="11"/>
        <color rgb="FF000000"/>
        <rFont val="Calibri"/>
        <family val="2"/>
        <scheme val="minor"/>
      </rPr>
      <t>25-6584, Length 2 years:</t>
    </r>
    <r>
      <rPr>
        <sz val="11"/>
        <color indexed="8"/>
        <rFont val="Calibri"/>
        <family val="2"/>
        <scheme val="minor"/>
      </rPr>
      <t xml:space="preserve"> Individuals will act as Security Specialists for a 2600 acre Controlled Area which houses assets for multiple agencies, services, and countries. Primary duties include: day to day operation of the site Entry Control Points, and conducting internal Antiterrorism and Resource Protection/Crime Prevention patrols. Individuals will work closely with the site Security Managers, Control Center, Escorts, and the host installation Security Forces to ensure the safety and security of the personnel and assets on site. Individuals may be required to work 12 hour shifts, man the Control Center, or act as an Escort depending on manning and the nature of the work occurring on site. This position will report to the AMARG Chief of Security. Qualifications: Experience with USAF security programs listed in the duties section.</t>
    </r>
  </si>
  <si>
    <r>
      <rPr>
        <b/>
        <sz val="11"/>
        <color rgb="FF000000"/>
        <rFont val="Calibri"/>
        <family val="2"/>
        <scheme val="minor"/>
      </rPr>
      <t>25-6512,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Maintains records of installed materials.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Must have experience in construction and preferably quality verification.</t>
    </r>
  </si>
  <si>
    <t>25-6200</t>
  </si>
  <si>
    <t>DCSA – PEO – COS</t>
  </si>
  <si>
    <t>Admin NCO</t>
  </si>
  <si>
    <t>Farmers Branch</t>
  </si>
  <si>
    <t>25-6399</t>
  </si>
  <si>
    <t>O2:O3:O4:O5</t>
  </si>
  <si>
    <t>25-6562</t>
  </si>
  <si>
    <t>Explosives Operator</t>
  </si>
  <si>
    <t>25-6583</t>
  </si>
  <si>
    <t>AH-64 Armament/Electronics/Avionics Repairer</t>
  </si>
  <si>
    <t>25-6591</t>
  </si>
  <si>
    <t>Admin / Ops NCO</t>
  </si>
  <si>
    <t>Houston</t>
  </si>
  <si>
    <t>25-6592</t>
  </si>
  <si>
    <t>USASAC-SATMO</t>
  </si>
  <si>
    <t>Kuwait Land Forces Advisor</t>
  </si>
  <si>
    <t>O5:O6</t>
  </si>
  <si>
    <t>Kuwait</t>
  </si>
  <si>
    <t>25-6593</t>
  </si>
  <si>
    <t>AMD C4I Advisor</t>
  </si>
  <si>
    <t>25-6594</t>
  </si>
  <si>
    <t>AMD Signal Advisor</t>
  </si>
  <si>
    <t>25-6595</t>
  </si>
  <si>
    <t>AMD Advisor</t>
  </si>
  <si>
    <r>
      <rPr>
        <b/>
        <sz val="11"/>
        <color rgb="FF000000"/>
        <rFont val="Calibri"/>
        <family val="2"/>
        <scheme val="minor"/>
      </rPr>
      <t>25-6200, Length 1 Year:</t>
    </r>
    <r>
      <rPr>
        <sz val="11"/>
        <color indexed="8"/>
        <rFont val="Calibri"/>
        <family val="2"/>
        <scheme val="minor"/>
      </rPr>
      <t xml:space="preserve">
MULTIPLE LOCATIONS: Farmer's Branch, TX / Ft. Meade, MD
Review and evaluate work products to ensure accuracy, completeness, and adherence to standards. Effectively communicate verbally and in writing with all levels of management, including leadership and external stakeholders. Analyze workforce needs and recommend solutions to align human capital, position descriptions, and resources with organizational goals. Ensure compliance with national security regulations by tracking and managing workforce certifications and resource allocations. Process and analyze large amounts of information, extracting key details and providing relevant administrative updates. Track and account for organizational property, including equipment and personnel. Manage a wide range of administrative tasks, including scheduling, planning, and prioritizing projects. Ensure adherence to organizational policies and procedures, including tracking and managing qualifications and training certifications.
</t>
    </r>
    <r>
      <rPr>
        <b/>
        <sz val="11"/>
        <color rgb="FF000000"/>
        <rFont val="Calibri"/>
        <family val="2"/>
        <scheme val="minor"/>
      </rPr>
      <t>Qualifications</t>
    </r>
    <r>
      <rPr>
        <sz val="11"/>
        <color indexed="8"/>
        <rFont val="Calibri"/>
        <family val="2"/>
        <scheme val="minor"/>
      </rPr>
      <t>:  Secret clearance is required 
Civilian experience will be considered for this role. 
Has strong organizational and time management skills
Proficiency in Microsoft Office Suite
Experience with project management and event planning
Excellent written and verbal communication skills
Ability to work independently and as part of a team
Knowledge of workforce management principles and practices
Experience with national security regulations and procedures.
Applications must provide the following documents:
· Military Bio
· Professional Resume
· Last three evaluations</t>
    </r>
  </si>
  <si>
    <r>
      <rPr>
        <b/>
        <sz val="11"/>
        <color rgb="FF000000"/>
        <rFont val="Calibri"/>
        <family val="2"/>
        <scheme val="minor"/>
      </rPr>
      <t>25-6399, Length 1 Year:</t>
    </r>
    <r>
      <rPr>
        <sz val="11"/>
        <color indexed="8"/>
        <rFont val="Calibri"/>
        <family val="2"/>
        <scheme val="minor"/>
      </rPr>
      <t xml:space="preserve">
This position serves as an operations research analyst (ORSA) within the Working Capital Fund Costing, Pricing and Analytics Branch of DCSA's Office of the Chief Financial Officer.  As part of a team, this ORSA will apply a comprehensive understanding of scientific and analytical methods to advanced decision-making and problem-solving within the Agency. This will be accomplished through the use of computer-based mathematical and
financial models, and decision-making tools, while employing analytic techniques to improve mission efficiency and cost effectiveness within the Agency.  This work will focus on optimizing operational and financial processes and procedures by breaking down complex problems into smaller components, and solving them using mathematical analyses.  These analyses will consist of short-term and long-term challenges and studies that directly impact the MILDEPs at both the working level and the SES/GO level. These impacts include improved operational and financial processes and policy and other decisions founded on the recommendations provided to SES/GO levels based on employment of operations research techniques and model outputs.  Daily operations include serving as a subject matter expert in the field of operations research conducting analyses that support the costing and pricing of personnel security products and services.  This position will establish a connection within the Department of Defense between DCSA and the Army/AirForce providing an officer with the opportunity to employ operations research expertise and personnel security mission experience within an intelligence agency that will have enduring and resounding impacts on all of the MILDEPs.  DCSA welcomes the opportunity for a qualified candidate to become part of the DCSA team, bridging a gap, resulting in a symbiotic relationship that inspires collaboration, innovation, and ultimately mutual benefit between Army/AirForce and DCSA.
Civilian experience will be considered for the position.
</t>
    </r>
    <r>
      <rPr>
        <b/>
        <sz val="11"/>
        <color rgb="FF000000"/>
        <rFont val="Calibri"/>
        <family val="2"/>
        <scheme val="minor"/>
      </rPr>
      <t>Other duty locations will be considered on a case-by-case basis.
Qualifications</t>
    </r>
    <r>
      <rPr>
        <sz val="11"/>
        <color indexed="8"/>
        <rFont val="Calibri"/>
        <family val="2"/>
        <scheme val="minor"/>
      </rPr>
      <t>:
1) Knowledge and abilities for modeling and simulation
2) A requisite capability in mathematics
3) Expert level skills in Microsoft excel  
Secret Clearance required for position.
Applicants must email the following documents to leanne.felvus-webb.mil@mail.mil for consideration***
Professional Resume
Military Bio
Last three evaluations</t>
    </r>
  </si>
  <si>
    <r>
      <rPr>
        <b/>
        <sz val="11"/>
        <color rgb="FF000000"/>
        <rFont val="Calibri"/>
        <family val="2"/>
        <scheme val="minor"/>
      </rPr>
      <t>25-6583, Length 1 Year:</t>
    </r>
    <r>
      <rPr>
        <sz val="11"/>
        <color indexed="8"/>
        <rFont val="Calibri"/>
        <family val="2"/>
        <scheme val="minor"/>
      </rPr>
      <t xml:space="preserve">
Serve as an AH-64 Armament/Electronics/Avionics Repairer (15Y) on AH-64D Helicopters for the United States Army Flight Training Detachment (USAFTD) - Peace Vanguard. This is a foreign military sales (FMS) program supporting the country of Singapore in Marana, AZ with 57 US Soldiers, 56 Republic of Singapore Air Force (RSAF) Airmen, and six RSAF AH-64D Helicopters assigned. Troubleshoot, inspect, and repair all armament and electronic equipment associated with the AH-64 Apache. Assist other 15 series MOSs with their aviation maintenance tasks as needed. Perform FARP ops such as re-arm and re-fuel. This opportunity is for a 2 year tour with optional extension after the 1st year.</t>
    </r>
  </si>
  <si>
    <r>
      <rPr>
        <b/>
        <sz val="11"/>
        <color rgb="FF000000"/>
        <rFont val="Calibri"/>
        <family val="2"/>
        <scheme val="minor"/>
      </rPr>
      <t>25-6591, Length 1 Year:</t>
    </r>
    <r>
      <rPr>
        <sz val="11"/>
        <color indexed="8"/>
        <rFont val="Calibri"/>
        <family val="2"/>
        <scheme val="minor"/>
      </rPr>
      <t xml:space="preserve">
Provide Strategic and operational energy logistics sustainment of steady state and contingency operations in the Western Hemisphere (CONUS, Alaska, Canada, Greenland,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t>
    </r>
  </si>
  <si>
    <r>
      <rPr>
        <b/>
        <sz val="11"/>
        <color rgb="FF000000"/>
        <rFont val="Calibri"/>
        <family val="2"/>
        <scheme val="minor"/>
      </rPr>
      <t xml:space="preserve">25-6593, Length 420 days:
</t>
    </r>
    <r>
      <rPr>
        <sz val="11"/>
        <color indexed="8"/>
        <rFont val="Calibri"/>
        <family val="2"/>
        <scheme val="minor"/>
      </rPr>
      <t>Serves as a Senior Command and Control, Communications, Computers and Intelligence (C4I) Systems Integrator Advisor and Air and Missile Defense technical subject matter expert for the commander and staff of the Royal Saudi Air Defense Forces (RSADF). Responsible to train, advise and assist with current systems and future acquisitions. Advise and assist RSADF in the development and integration of Link-16 data network shared with Royal Saudi Air Forces (RSAF). Monitors and manages current and future FMS cases, training and upgrades. Understands and support's RSADF command requirements and facilitates operations with the United States Government agencies.</t>
    </r>
  </si>
  <si>
    <r>
      <rPr>
        <b/>
        <sz val="11"/>
        <color rgb="FF000000"/>
        <rFont val="Calibri"/>
        <family val="2"/>
        <scheme val="minor"/>
      </rPr>
      <t>25-6595, Length 420 days:</t>
    </r>
    <r>
      <rPr>
        <sz val="11"/>
        <color indexed="8"/>
        <rFont val="Calibri"/>
        <family val="2"/>
        <scheme val="minor"/>
      </rPr>
      <t xml:space="preserve">
Serves as a Senior AMD Advisor to the Royal Saudi Air Defense Forces (RSADF) supporting the United States Military Training Mission (USMTM). USMTM is a Security Assistance Organization (SAO) that manages and is primarily funded by Foreign Military Sales (FMS) cases between the United States Government and the Kingdom of Saudi Arabia. Advisors are responsible for facilitating the Air and Missile Defense (AMD) Division Chief's intent by collaborating with RSADF units to train, advise, and assist in improving their institutional capacity, enabling the successful protection of critical infrastructure from aerial threats, and building interoperability with US and regional partners through various Integrated Air and Missile Defense (IAMD) functions consistent with CENTCOM's top priority.</t>
    </r>
  </si>
  <si>
    <t>SSG</t>
  </si>
  <si>
    <t>Holly</t>
  </si>
  <si>
    <t>Tilley</t>
  </si>
  <si>
    <t>SSG Holly Tilley</t>
  </si>
  <si>
    <t>holly.c.tilley.mil@mail.mil</t>
  </si>
  <si>
    <t>25-6601</t>
  </si>
  <si>
    <t>Electronics Technician</t>
  </si>
  <si>
    <t>E4:E5:E6:O1:O2:W1:W2</t>
  </si>
  <si>
    <t>25-6602</t>
  </si>
  <si>
    <t>Supply Specialist</t>
  </si>
  <si>
    <t>E4:E5</t>
  </si>
  <si>
    <r>
      <rPr>
        <b/>
        <sz val="11"/>
        <color rgb="FF000000"/>
        <rFont val="Calibri"/>
        <family val="2"/>
        <scheme val="minor"/>
      </rPr>
      <t>25-6601, Length 1 Year:</t>
    </r>
    <r>
      <rPr>
        <sz val="11"/>
        <color indexed="8"/>
        <rFont val="Calibri"/>
        <family val="2"/>
        <scheme val="minor"/>
      </rPr>
      <t xml:space="preserve">
You will install, maintain, troubleshoot, and repair complex electronic systems supporting mission-critical communications, navigation, and control systems. Performs a variety of duties relating to the testing and new production of Air and Missile Defense Systems.  On a rotational basis performs such duties as decanning of missiles, mechanically disassembly/assemble missiles, paint the components, clean and wash missiles and perform electronic testing and troubleshooting of Air and Missile Defense Systems.  You’ll apply advanced technical skills to diagnose malfunctions in electrical and electronic assemblies, interpret schematics, and perform precision testing using specialized tools and diagnostic equipment. Your work ensures operational readiness across a wide range of military platforms and support systems, from radar and radio frequency communications to power distribution and electronic warfare equipment. You’ll collaborate closely with engineers, logisticians, and operations personnel in field and depot-level environments. This role requires strong problem-solving abilities, attention to detail, and proficiency in interpreting technical manuals and wiring diagrams to restore and sustain Army readiness in demanding operational settings.
Qualifications:  MOS 94 Series | AFSC: 3E0X1</t>
    </r>
  </si>
  <si>
    <r>
      <rPr>
        <b/>
        <sz val="11"/>
        <color rgb="FF000000"/>
        <rFont val="Calibri"/>
        <family val="2"/>
        <scheme val="minor"/>
      </rPr>
      <t>25-6602, Length 1 Year:</t>
    </r>
    <r>
      <rPr>
        <sz val="11"/>
        <color indexed="8"/>
        <rFont val="Calibri"/>
        <family val="2"/>
        <scheme val="minor"/>
      </rPr>
      <t xml:space="preserve">
You will provide essential logistical and inventory support to ensure operational readiness. This position is responsible for managing and maintaining organizational and installation supply records in both automated and manual systems. Duties include the receipt, storage, issue, and accountability of a wide range of supplies and equipment. The technician prepares supply documentation, conducts periodic inventories, and ensures compliance with Army supply regulations. They coordinate with unit personnel and external agencies to requisition, track, and distribute materials effectively. The Supply Technician also identifies equipment shortages, monitors usage rates, and ensures the timely disposal or turn-in of excess items. Using systems like GCSS-Army or equivalent platforms, the technician maintains accurate records and prepares reports for leadership. This role is critical in supporting mission success through efficient logistics, asset accountability, and timely materiel support across all unit functions.</t>
    </r>
  </si>
  <si>
    <t>25-6513</t>
  </si>
  <si>
    <t>USACE - Sacramento District (SPK)</t>
  </si>
  <si>
    <t>Occupational Health Nurse</t>
  </si>
  <si>
    <t>O2:O3:O4</t>
  </si>
  <si>
    <t>Sacramento</t>
  </si>
  <si>
    <t>25-6609</t>
  </si>
  <si>
    <t>Project Engineer / Manager</t>
  </si>
  <si>
    <t>25-6610</t>
  </si>
  <si>
    <t>USACE - New Orleans District (MVN)</t>
  </si>
  <si>
    <t>Executive Assistant</t>
  </si>
  <si>
    <t>O3</t>
  </si>
  <si>
    <t>New Orleans</t>
  </si>
  <si>
    <t>LA</t>
  </si>
  <si>
    <t>25-6611</t>
  </si>
  <si>
    <t>USACE - Los Angeles District (SPL)</t>
  </si>
  <si>
    <t>Project Engineer</t>
  </si>
  <si>
    <t>E7:E8:O2:O3:O4:W1:W2</t>
  </si>
  <si>
    <t>Los Angeles</t>
  </si>
  <si>
    <t>25-6612</t>
  </si>
  <si>
    <t>Project Manager</t>
  </si>
  <si>
    <t>25-6613</t>
  </si>
  <si>
    <r>
      <rPr>
        <b/>
        <sz val="11"/>
        <color rgb="FF000000"/>
        <rFont val="Calibri"/>
        <family val="2"/>
        <scheme val="minor"/>
      </rPr>
      <t>25-6609, Length 2 Years:</t>
    </r>
    <r>
      <rPr>
        <sz val="11"/>
        <color indexed="8"/>
        <rFont val="Calibri"/>
        <family val="2"/>
        <scheme val="minor"/>
      </rPr>
      <t xml:space="preserve">
Serve as a Project Engineer/Manager responsible for managing the efficient and effective coordination of a project. Candidate leads civil works projects and manages project delivery team execution. Typical projects include scoping, development, design, construction, management, and direction of initial outfitting equipment and furniture for facilities. Responsible for the overall management, control, coordination, and execution of assigned projects in accordance with the USACE Project Management Business Process. Leads a cross functional (Planning, Design, Cost Engineering, Construction, Real Estate, Contracting, etc.) project delivery team and serves as the spokesperson for assigned projects; developed, monitors, maintains, evaluates, and directs project schedules, budgets, and milestones in accordance with project management plans, elements of the district, stakeholders, and customers. Coordinates the planning, design, cost engineering, construction, and environmental restoration, etc. for projects of substantial scope and complexity. Measures and monitors performance to assure commitments of all parties are being maintained.
Qualifications:  Recommended for applicant to possess or have the ability to obtain a Professional Engineer License and/or Project Management Professional certification.</t>
    </r>
  </si>
  <si>
    <r>
      <rPr>
        <b/>
        <sz val="11"/>
        <color rgb="FF000000"/>
        <rFont val="Calibri"/>
        <family val="2"/>
        <scheme val="minor"/>
      </rPr>
      <t>25-6610, Length 1 Year:</t>
    </r>
    <r>
      <rPr>
        <sz val="11"/>
        <color indexed="8"/>
        <rFont val="Calibri"/>
        <family val="2"/>
        <scheme val="minor"/>
      </rPr>
      <t xml:space="preserve">
Serves as Legislative and Governmental Liaison Officer, executive assistant and advisor to the District Engineer, and the Deputy District Engineer for Program Management, in all areas of management and administration. Advises and assists in the development and direction of District policies, programs, operations, and accomplishments. Serves as an advisor and performs liaison on matters of mutual concern for Congressional offices, other Federal Agencies, HQUSACE, Mississippi Valley Division (MVD) Corps Field Operating Activities (FOAs), and state and local government, in relation to planning and development of District missions.  1. Represents the District Engineer and performs liaison duties for the District with members of Congress, the state government, local government, quasi-governmental agencies, HQUSACE, MVD, other Corps FOAs, the Federal Executive Board and non-governmental agencies. Obtains essential information on Federal and state laws, policies, programs, and needs for water and land related resources, and stays abreast of significant changes. Studies and recommends to the Commander policies and procedures related to Federal and state coordination, cooperative actions and agreements, memoranda or agreements/memoranda of understanding, and cost sharing. Maintains  personal and telephonic contact with personnel of Congressional Offices, state offices, local and state government, quasi-governmental agencies, non-governmental agencies and waterway-related industries. Represents the District Engineer and provides consultation and advice to those contacts. Consults with and advises Division and Office Chiefs on matters requiring Congressional, Corps intergovernmental, and interagency coordination. Arranges and facilitates conferences, briefings, and meetings, and represents the District Engineer in matters involving members of Congress, VPs from other US Governmental Agencies, personnel from HQUSACE, governors and other elected officials from the state and local level and follows up on taskings that arise during these meetings with suspenses. Represents the District Engineer at meetings and conferences of Federal Agencies and non-governmental associations. Serves and represents the District Engineer on special committees ranging from local in-house to interagency and region wide. In attendance at these meetings and conferences, speaks with authority in conveying District policy, procedures, and the application.</t>
    </r>
  </si>
  <si>
    <t>Long Beach</t>
  </si>
  <si>
    <t>San Diego</t>
  </si>
  <si>
    <t>Tilley, Holly C</t>
  </si>
  <si>
    <r>
      <rPr>
        <b/>
        <sz val="11"/>
        <color rgb="FF000000"/>
        <rFont val="Calibri"/>
        <family val="2"/>
        <scheme val="minor"/>
      </rPr>
      <t>25-6612,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</si>
  <si>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25-6611, Length 1 Year:</t>
    </r>
    <r>
      <rPr>
        <sz val="11"/>
        <color indexed="8"/>
        <rFont val="Calibri"/>
        <family val="2"/>
        <scheme val="minor"/>
      </rPr>
      <t xml:space="preserve">
Previous experience as a lead project engineer on top of project manager experience. Supervisory experience required. Experience executing projects in excess of $50 million USD. USACE experience helpful but not required. 
Resume and descriptions of previous projects that applicant has worked on and has been in charge of are required.
When applying, please upload your three most-recent NCOERS, your Soldier Talent Profile, a resume, and military bio.
</t>
    </r>
    <r>
      <rPr>
        <b/>
        <sz val="11"/>
        <color rgb="FF000000"/>
        <rFont val="Calibri"/>
        <family val="2"/>
        <scheme val="minor"/>
      </rPr>
      <t>Qualifications</t>
    </r>
    <r>
      <rPr>
        <sz val="11"/>
        <color indexed="8"/>
        <rFont val="Calibri"/>
        <family val="2"/>
        <scheme val="minor"/>
      </rPr>
      <t>:  Engineering degree. Project Engineer degree helpful but not required.</t>
    </r>
  </si>
  <si>
    <r>
      <rPr>
        <b/>
        <sz val="11"/>
        <color rgb="FF000000"/>
        <rFont val="Calibri"/>
        <family val="2"/>
        <scheme val="minor"/>
      </rPr>
      <t>25-6613, Length 1 Year:</t>
    </r>
    <r>
      <rPr>
        <sz val="11"/>
        <color indexed="8"/>
        <rFont val="Calibri"/>
        <family val="2"/>
        <scheme val="minor"/>
      </rPr>
      <t xml:space="preserve">
Works under the very general direction of the Branch Chief, Mega Project Division. Clears, through supervisor or Project Review Board, plans or decisions to take short-cuts or to make compromises considered risky or extreme within the context of standard guides, precedents and techniques. Independently initiates project directives, reports, conferences, etc., and represents the organization in negotiations with the client, states, municipal authorities, interested parties, and local governments. Provides expert project management for projects of high dollar value (over $400M in total cost), of national priority, of environmental sensitivity, of extraordinary urgency, or having similar requirements. Assures the efficient, effective, and timely accomplishment and coordination of the planning, design and construction phases. In addition, coordinates the preparation of the project budget; the preparation of various costs, milestones, and management reports; and the staffing of internal and external reviews.
</t>
    </r>
    <r>
      <rPr>
        <b/>
        <sz val="11"/>
        <color rgb="FF000000"/>
        <rFont val="Calibri"/>
        <family val="2"/>
        <scheme val="minor"/>
      </rPr>
      <t>Qualifications</t>
    </r>
    <r>
      <rPr>
        <sz val="11"/>
        <color indexed="8"/>
        <rFont val="Calibri"/>
        <family val="2"/>
        <scheme val="minor"/>
      </rPr>
      <t>:  12A, PE (preferred), PMP (preferred)</t>
    </r>
  </si>
  <si>
    <r>
      <rPr>
        <b/>
        <sz val="11"/>
        <color rgb="FF000000"/>
        <rFont val="Calibri"/>
        <family val="2"/>
        <scheme val="minor"/>
      </rPr>
      <t>25-6513, Length 1 Year:</t>
    </r>
    <r>
      <rPr>
        <sz val="11"/>
        <color indexed="8"/>
        <rFont val="Calibri"/>
        <family val="2"/>
        <scheme val="minor"/>
      </rPr>
      <t xml:space="preserve">
Serves as the Lead Occupational Health Nurse (OHN) for civilian and military personnel assigned to a District or Center. This position provides oversight and implementation of a comprehensive Occupational Health Program which promotes the health, efficiency and well-being of civilian and military personnel assigned to the area of responsibility, and to any outside federal agencies served by the organization. The role of the U.S. Army Corps of Engineers (USACE) Occupational Health Nurse is accomplished through direct patient care services, medical surveillance, health and wellness education and promotion, medical screenings of civilian employees, medical record maintenance, and providing statistical data and support to the District Safety and Occupational Health (SOH).  Manager for the Command. The Lead OHN oversees and coordinates the daily activities of nursing and administrative staff for the District/Center. Serves as subject matter expert and consultant for occupational health related matters and provides updates for regulatory and policy changes. Focuses on the promotion and re-establishment of health, the prevention of ailment and injury, protecting workers from occupational and environmental hazards. Assists with patient care to include distribution of basic first aid supplies and over the counter medication. Determines appropriate nursing interventions for identified issues. Provides direct employee patient care performing portions of physical examinations, blood pressure, vision screening, audiometric testing, electrocardiograms, lab, etc. Ensures evaluations are performed in accordance with medical protocols. Administers immunizations, medications and treatments as authorized by a licensed physician. Assists with administering patient care for occupational or non-occupational injuries or illnesses, coordinating follow up other healthcare providers as needed. In emergency situations, stabilizes the patient and facilitates the arrangement of emergency transport when further evaluation and treatment is appropriate. Counsels employees on various health subjects, including nutrition, care of minor injuries and illnesses, vector borne illnesses, family and health problems, home care for communicable diseases, infant and prenatal care, safety, and job-related hazards and makes referrals to other health care providers in accordance with written medical directives and established protocols. Serves as liaison with the employee's healthcare.
</t>
    </r>
    <r>
      <rPr>
        <b/>
        <sz val="11"/>
        <color rgb="FF000000"/>
        <rFont val="Calibri"/>
        <family val="2"/>
        <scheme val="minor"/>
      </rPr>
      <t>Qualifications</t>
    </r>
    <r>
      <rPr>
        <sz val="11"/>
        <color indexed="8"/>
        <rFont val="Calibri"/>
        <family val="2"/>
        <scheme val="minor"/>
      </rPr>
      <t>:  A degree in Nursing with a focus in Occupational Health</t>
    </r>
  </si>
  <si>
    <t>463-298-4362</t>
  </si>
  <si>
    <r>
      <rPr>
        <b/>
        <sz val="11"/>
        <color rgb="FF000000"/>
        <rFont val="Calibri"/>
        <family val="2"/>
        <scheme val="minor"/>
      </rPr>
      <t>25-6404, Length 1 Year:</t>
    </r>
    <r>
      <rPr>
        <sz val="11"/>
        <color indexed="8"/>
        <rFont val="Calibri"/>
        <family val="2"/>
        <scheme val="minor"/>
      </rPr>
      <t xml:space="preserve">
***Applicants must email the following documents to holly.c.tilley.mil@mail.mil for consideration***
Professional Resume and Military Bio
The Business Management Systems Specialist at Crane Army Ammunition Activity (CAAA) is responsible for integrating, modernizing, and sustaining business management systems. This role involves leading modernization efforts for Enterprise Resource Planning (ERP), Material Requirements Planning (MRP), Enterprise Data Warehouse (EDW), Logistic Modernization Program (LMP) SAP software applications, Extended Warehouse Management (EWM), General Fund Enterprise Business System (GFEBS), and Financial Improvement &amp; Audit Readiness (FIAR). The specialist analyzes, develops, and implements best business practices while coordinating modernization services across the organization. Additionally, they oversee data quality audits, ensure compliance with regulations, and provide technical guidance to leadership.
NB: Please ensure that every application and resume received in response to the job advertisement is forwarded. Civilian experience will be considered for this position.
Qualifications:  The Business Management Systems Specialist ensures the integration, modernization, and management of business systems, requiring expertise in ERP, financial appropriations, acquisition processes, and military operations. Strong leadership, problem-solving, and coordination skills are essential for optimizing workflows and improving operational efficiency across Crane Army Ammunition Activity.</t>
    </r>
  </si>
  <si>
    <r>
      <rPr>
        <b/>
        <sz val="11"/>
        <color rgb="FF000000"/>
        <rFont val="Calibri"/>
        <family val="2"/>
        <scheme val="minor"/>
      </rPr>
      <t>25-6340, Length 1 Year:</t>
    </r>
    <r>
      <rPr>
        <sz val="11"/>
        <color indexed="8"/>
        <rFont val="Calibri"/>
        <family val="2"/>
        <scheme val="minor"/>
      </rPr>
      <t xml:space="preserve">
***Applicants must email the following documents to holly.c.tilley.mil@mail.mil for consideration***
This position involves transporting and handling ammunition, explosives, hazardous materials, and cargo using road-rail vehicles, tractor-trailers, and straight trucks. Duties include operating multifunctional vehicles, performing dispatch services, inspecting and maintaining vehicles, and loading/unloading cargo. The role also includes snow removal tasks, compliance with safety regulations, and maintaining accurate records.
</t>
    </r>
    <r>
      <rPr>
        <b/>
        <sz val="11"/>
        <color rgb="FF000000"/>
        <rFont val="Calibri"/>
        <family val="2"/>
        <scheme val="minor"/>
      </rPr>
      <t>Qualifications</t>
    </r>
    <r>
      <rPr>
        <sz val="11"/>
        <color indexed="8"/>
        <rFont val="Calibri"/>
        <family val="2"/>
        <scheme val="minor"/>
      </rPr>
      <t>:  Candidates must have advanced skills in operating road-rail and combination vehicles, knowledge of air brakes, hydraulic systems, and loading techniques, and the ability to identify safety hazards and ensure compliance with HAZMAT regulations. Strong mechanical knowledge, spatial judgment, and clear communication skills are essential. Physical fitness for lifting heavy items and the ability to work in varying weather and hazardous conditions are required.</t>
    </r>
  </si>
  <si>
    <r>
      <rPr>
        <b/>
        <sz val="11"/>
        <color rgb="FF000000"/>
        <rFont val="Calibri"/>
        <family val="2"/>
        <scheme val="minor"/>
      </rPr>
      <t>25-6346, Length 1 year:</t>
    </r>
    <r>
      <rPr>
        <sz val="11"/>
        <color indexed="8"/>
        <rFont val="Calibri"/>
        <family val="2"/>
        <scheme val="minor"/>
      </rPr>
      <t xml:space="preserve">
***Applicants must email the following documents to holly.c.tilley.mil@mail.mil for consideration***
The role involves supporting ammunition production by gathering, analyzing, and interpreting data to adjust designs, processes, and materials. Responsibilities include inspecting production standards using specialized equipment, ensuring quality control, and maintaining necessary records and test equipment. The incumbent also performs tests to evaluate production quality, reorganizes quality control methods as needed, and operates in hazardous environments requiring protective measures.
Civilian experience will be considered for this position.
Qualifications:  This position requires expertise in interpreting technical drawings, using measurement tools, and analyzing data, along with experience handling explosives. Physical strength, familiarity with production processes, and strong communication skills are essential. Mandatory requirements include certifications, a valid driver's license, and respirator use clearance.</t>
    </r>
  </si>
  <si>
    <r>
      <rPr>
        <b/>
        <sz val="11"/>
        <color rgb="FF000000"/>
        <rFont val="Calibri"/>
        <family val="2"/>
        <scheme val="minor"/>
      </rPr>
      <t>25-6336, Length 1 Year:</t>
    </r>
    <r>
      <rPr>
        <sz val="11"/>
        <color indexed="8"/>
        <rFont val="Calibri"/>
        <family val="2"/>
        <scheme val="minor"/>
      </rPr>
      <t xml:space="preserve">
***Applicants must email the following documents to holly.c.tilley.mil@mail.mil for consideration***
This role is responsible for managing and coordinating administrative services vital to the effective functioning of the Activity. It involves developing and implementing procedures and policies, resolving conflicts in administrative processes, maintaining communication with higher headquarters, and composing both technical and non-technical correspondence. Additionally, the position covers task management, scheduling, visitor screening, and providing specialized support across various departments, including roles like ALERT Action Officer and staff training administrator.
Candidates should have a strong grasp of organizational structures and administrative functions, combined with expertise in policies and regulatory compliance across both military and civilian sectors. They need to excel in analytical problem-solving, maintain strong verbal and written communication, and be proficient with modern software for managing documents and schedules, ensuring efficient workflow amid complex challenges.
</t>
    </r>
    <r>
      <rPr>
        <b/>
        <sz val="11"/>
        <color rgb="FF000000"/>
        <rFont val="Calibri"/>
        <family val="2"/>
        <scheme val="minor"/>
      </rPr>
      <t>Qualifications</t>
    </r>
    <r>
      <rPr>
        <sz val="11"/>
        <color indexed="8"/>
        <rFont val="Calibri"/>
        <family val="2"/>
        <scheme val="minor"/>
      </rPr>
      <t>:  Civilian experience will be considered for this position.</t>
    </r>
  </si>
  <si>
    <r>
      <rPr>
        <b/>
        <sz val="11"/>
        <color rgb="FF000000"/>
        <rFont val="Calibri"/>
        <family val="2"/>
        <scheme val="minor"/>
      </rPr>
      <t>25-6405, Length 1 Year:</t>
    </r>
    <r>
      <rPr>
        <sz val="11"/>
        <color indexed="8"/>
        <rFont val="Calibri"/>
        <family val="2"/>
        <scheme val="minor"/>
      </rPr>
      <t xml:space="preserve">
***Applicants must email the following documents to holly.c.tilley.mil@mail.mil for consideration***
Professional Resume
Military Bio
The Ammunition Handler is responsible for transporting, storing, inspecting, and assembling various types of ammunition and explosive materials. They move components between storage and production areas, assist in the manufacturing and modification of munitions, and operate material handling equipment for loading and unloading shipments. The role includes repackaging damaged containers, ensuring proper labeling and documentation, and conducting inspections to identify deterioration or safety hazards. Additionally, they perform duties at ammunition burning grounds and demolition ranges, handling explosive disposal and ignition procedures while following strict safety protocols.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Candidates should have experience in ammunition handling, storage, and transportation, with knowledge of military regulations and safety procedures for explosives. They must be skilled in operating material handling equipment, performing inspections, and following disposal protocols. Strong attention to detail, physical stamina, and the ability to work in hazardous environments are essential. Prior experience in munitions logistics or explosive ordnance handling is preferred.</t>
    </r>
  </si>
  <si>
    <r>
      <rPr>
        <b/>
        <sz val="11"/>
        <color rgb="FF000000"/>
        <rFont val="Calibri"/>
        <family val="2"/>
        <scheme val="minor"/>
      </rPr>
      <t>25-6408, Length 1 Year:</t>
    </r>
    <r>
      <rPr>
        <sz val="11"/>
        <color indexed="8"/>
        <rFont val="Calibri"/>
        <family val="2"/>
        <scheme val="minor"/>
      </rPr>
      <t xml:space="preserve">
***Applicants must email the following documents to holly.c.tilley.mil@mail.mil for consideration***
Professional Resume
Military Bio
The Key and Lock Custodian works under the supervision of the Depot Operations Director, independently managing all aspects of key and lock control within the Depot Operations Directorate. The custodian ensures compliance with security regulations, oversees procurement, issuance, and accountability of keys and locks, and provides technical guidance to leadership on key control procedures. The role requires conducting inspections, training personnel, and investigating lost or stolen keys while maintaining an accurate database of all assigned keys.
NB: Please ensure that every application and resume received in response to the job advertisement is forwarded. Civilian experience will be considered for this position.
Qualifications:  MOS: 92Y,91E   AFSC: 2S0X1
The Key and Lock Custodian ensures compliance with security regulations, manages inventory, oversees key control operations, and conducts personnel screenings for access authorization. The role requires strong organizational, investigative, and administrative skills to maintain accountability and support security protocols.</t>
    </r>
  </si>
  <si>
    <r>
      <rPr>
        <b/>
        <sz val="11"/>
        <color rgb="FF000000"/>
        <rFont val="Calibri"/>
        <family val="2"/>
        <scheme val="minor"/>
      </rPr>
      <t>25-6409, Length 1 Year:</t>
    </r>
    <r>
      <rPr>
        <sz val="11"/>
        <color indexed="8"/>
        <rFont val="Calibri"/>
        <family val="2"/>
        <scheme val="minor"/>
      </rPr>
      <t xml:space="preserve">
***Applicants must email the following documents to holly.c.tilley.mil@mail.mil for consideration***
Professional Resume
Military Bio
This position involves maintaining, repairing, and modifying complex machinery and equipment that use mechanical, electrical, hydraulic, and pneumatic systems. Responsibilities include troubleshooting, installation, fabrication of components, electrical maintenance, and non-destructive testing. Additional duties include handling lifting equipment, rigging, welding, piping system repairs, and structural modifications while ensuring compliance with safety standards.
NB: Please ensure that every application and resume received in response to the job advertisement is forwarded. Civilian experience will be considered for this position.
Qualifications:  MOS: 91E    AFSC: 2A7X1
Candidates must have expertise in electrical, hydraulic, and pneumatic systems, along with industrial electronics and mechanical repairs. Skills in precision handwork, circuit troubleshooting, blueprint interpretation, and rigging operations are necessary. The role requires strong physical endurance, knowledge of safety protocols, and proficiency in handling high-pressure systems, motor vehicles, and material-handling equipment.</t>
    </r>
  </si>
  <si>
    <r>
      <rPr>
        <b/>
        <sz val="11"/>
        <color rgb="FF000000"/>
        <rFont val="Calibri"/>
        <family val="2"/>
        <scheme val="minor"/>
      </rPr>
      <t>25-6410, Length 1 Year:</t>
    </r>
    <r>
      <rPr>
        <sz val="11"/>
        <color indexed="8"/>
        <rFont val="Calibri"/>
        <family val="2"/>
        <scheme val="minor"/>
      </rPr>
      <t xml:space="preserve">
***Applicants must email the following documents to holly.c.tilley.mil@mail.mil for consideration***
Professional Resume
Military Bio
The machinist operates conventional and computer-controlled machining equipment to produce precision parts, ensuring proper alignment, setup, and tooling adjustments. They perform minor machine setup modifications, inspect finished products using measurement instruments, and complete daily documentation for quality control and maintenance. Responsibilities also include general machine upkeep, material disposition, and adherence to prescribed shop methods to meet accuracy and safety standards. Under supervision, the machinist ensures compliance with machining guidelines, reporting complex setup needs to higher-level personnel.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91E   AFSC: 2A7X1
Candidates must have expertise in operating machining tools, using measurement instruments, and interpreting blueprints. Strong attention to detail, adherence to safety protocols, and physical ability to work in a manufacturing environment are essential. Prior machining experience is preferred.</t>
    </r>
  </si>
  <si>
    <r>
      <rPr>
        <b/>
        <sz val="11"/>
        <color rgb="FF000000"/>
        <rFont val="Calibri"/>
        <family val="2"/>
        <scheme val="minor"/>
      </rPr>
      <t>25-6411, Length 1 Year:</t>
    </r>
    <r>
      <rPr>
        <sz val="11"/>
        <color indexed="8"/>
        <rFont val="Calibri"/>
        <family val="2"/>
        <scheme val="minor"/>
      </rPr>
      <t xml:space="preserve">
***Applicants must email the following documents to holly.c.tilley.mil@mail.mil for consideration***
Professional Resume
Military Bio
The Operations Research Analyst conducts statistical analysis and mathematical studies to enhance munitions sustainment and readiness. This role involves designing and executing Operations Research/Systems Analysis/Risk Analysis (OR/SA/RA) methodologies to assess stockpile munition readiness, optimize logistics operations, and support command decision-making. The analyst applies descriptive statistics, modeling, simulation tools, and data mining to evaluate resource requirements and improve operational efficiency. Additionally, they collaborate with interdisciplinary teams, validate mathematical models, and provide recommendations for optimizing munitions logistics and readiness.
NB: Please ensure that every application and resume received in response to the job advertisement is forwarded. Civilian experience will be considered for this position.
</t>
    </r>
    <r>
      <rPr>
        <b/>
        <sz val="11"/>
        <color rgb="FF000000"/>
        <rFont val="Calibri"/>
        <family val="2"/>
        <scheme val="minor"/>
      </rPr>
      <t>Qualifications</t>
    </r>
    <r>
      <rPr>
        <sz val="11"/>
        <color indexed="8"/>
        <rFont val="Calibri"/>
        <family val="2"/>
        <scheme val="minor"/>
      </rPr>
      <t>:  MOS: FA49   AFSC: 15AX
The Operations Research Analyst applies statistical analysis and modeling to assess logistics and munitions readiness, optimizing resources and improving efficiency. Strong analytical, problem-solving, and communication skills are essential for interpreting data, collaborating with teams, and advising leadership on strategic decisions.</t>
    </r>
  </si>
  <si>
    <r>
      <rPr>
        <b/>
        <sz val="11"/>
        <color rgb="FF000000"/>
        <rFont val="Calibri"/>
        <family val="2"/>
        <scheme val="minor"/>
      </rPr>
      <t>25-6341, Length 1 year:</t>
    </r>
    <r>
      <rPr>
        <sz val="11"/>
        <color indexed="8"/>
        <rFont val="Calibri"/>
        <family val="2"/>
        <scheme val="minor"/>
      </rPr>
      <t xml:space="preserve">
***Applicants must email the following documents to holly.c.tilley.mil@mail.mil for consideration***
The role serves as an Ordering Officer responsible for procurement activities, utilizing Simplified Acquisition Procedures (SAP) for purchases up to $25,000. Duties include processing purchase requests, maintaining accountability of materials, conducting solicitations, procuring diverse items and services, negotiating purchase orders, and reconciling accounts. This position requires thorough research for specialized purchases, adaptation of contract clauses, and managing automated data processing tasks to support administrative and procurement activities.
Civilian experience will be considered for this position.
</t>
    </r>
    <r>
      <rPr>
        <b/>
        <sz val="11"/>
        <color rgb="FF000000"/>
        <rFont val="Calibri"/>
        <family val="2"/>
        <scheme val="minor"/>
      </rPr>
      <t>Qualifications</t>
    </r>
    <r>
      <rPr>
        <sz val="11"/>
        <color indexed="8"/>
        <rFont val="Calibri"/>
        <family val="2"/>
        <scheme val="minor"/>
      </rPr>
      <t>:  Candidates must excel in government procurement and technical acquisitions, managing complex orders and pricing strategies with precision. They are proficient in small purchase systems and business arithmetic, ensuring accuracy in every transaction. Additionally, NK-III level leadership—demonstrated through effective communication, teamwork, and conflict resolution—is essential to streamline processes and optimize resources.</t>
    </r>
  </si>
  <si>
    <r>
      <rPr>
        <b/>
        <sz val="11"/>
        <color rgb="FF000000"/>
        <rFont val="Calibri"/>
        <family val="2"/>
        <scheme val="minor"/>
      </rPr>
      <t>25-6562, Length 1 Year:</t>
    </r>
    <r>
      <rPr>
        <sz val="11"/>
        <color indexed="8"/>
        <rFont val="Calibri"/>
        <family val="2"/>
        <scheme val="minor"/>
      </rPr>
      <t xml:space="preserve">
***Applicants must email the following documents to holly.c.tilley.mil@mail.mil for consideration***
Professional Resume
Military Bio
Last three evaluations (if applicable)
1. Performs a variety of operations in the renovation, modification, demilitarization, care and preservation of ammunition and explosives, ranging from small arms up through 280 millimeter to include mines, grenades and rockets. Performs the disassembly and breakdown of ammunition items by operating a variety of machines, equipment and fixtures such as:
Pull-apart or breakdown machine to separate projectiles from shell casings and base or nose plugs from bombs and mines. Defusing, deboostering, resizing, depriming, and similar machines to remove fuses, boosters, primers, cartridges, or other assemblies or components. (40%)
2. Destroys a variety of explosives, ammunition and propellants by detonation and burning, following a variety of procedures specific to the particular items being destroyed. Included are incendiary destroyers, grenades, and smokepots. (35%)
3. Receives and controls the unloading of munitions to be destroyed in the destruction site. Inspects for condition and for correct lot number, unpacks and disassembles as required by condition, such as contamination, deterioration, or damage to assure complete destruction and to minimize low-order detonations and scattering of duds.
•Receives and distributes initiating explosives (nitrostarch, TNT, C3, C4, etc.) at pits in quantities required for complete destruction. Primes explosives according to type of firing system used (e.g., electric, non-electric, detonating cord, etc.). Tests continuity of electrical system. Covers primed pits with earth, either by hand or by guiding heavy-duty equipment operators. Reports ready for detonation to supervisor. Detonates on instruction.
•Inspects and polices area after gases have dissipated and residue material has cooled, searching for duds or fragments requiring a second detonation. When unexploded ordnance found is determined to be hazardous, detonates in place with a high-explosive charge.
•Operates electric-, diesel-, or gasoline-powered fork lift trucks to move, stack and unstack, load and unload materials in and about warehouses, storage areas, loading docks, and on and off vehicles, etc.
•Operates fork lifts capable of lifting up to 10,000 pounds to load, unload, stack, unstack, rewarehouse and move boxes, crates, packages, pallets, or loose items.
•Regulates forks and truck movement, exercising care to avoid overloading or improperly stacking of moving supplies and materials.
•Completes trip tickets and performs driver's maintenance in accord
</t>
    </r>
    <r>
      <rPr>
        <b/>
        <sz val="11"/>
        <color rgb="FF000000"/>
        <rFont val="Calibri"/>
        <family val="2"/>
        <scheme val="minor"/>
      </rPr>
      <t>Qualifications</t>
    </r>
    <r>
      <rPr>
        <sz val="11"/>
        <color indexed="8"/>
        <rFont val="Calibri"/>
        <family val="2"/>
        <scheme val="minor"/>
      </rPr>
      <t>:  --Knowledge of the safety precautions and procedures necessary to be taken with the variety of munitions and explosives worked on.
•Knowledge of the full and detailed processes involved in the production line operations for maintenance of all munitions assigned the depot.
•Ability to operate a forklift (less than 10,000 pounds lift capacity) to move, load, transfer, transport and stack or unstack palletized items in a safe manner.</t>
    </r>
  </si>
  <si>
    <r>
      <rPr>
        <b/>
        <sz val="11"/>
        <color rgb="FF000000"/>
        <rFont val="Calibri"/>
        <family val="2"/>
        <scheme val="minor"/>
      </rPr>
      <t>25-6594, Length 420 days:</t>
    </r>
    <r>
      <rPr>
        <sz val="11"/>
        <color indexed="8"/>
        <rFont val="Calibri"/>
        <family val="2"/>
        <scheme val="minor"/>
      </rPr>
      <t xml:space="preserve">
Serves as a Signal Advisor to the Royal Saudi Air Defense Forces (RSADF) Communications and Information Technology Directorate (CITD) and Air Defense Command Center (ADCC); Responsible for training, advising, and
assisting the RSADF on all security assistance matters, joint and combined training, as well as professional military education. Coordinates RSADF communications operations and training requirements for the integration of THAAD, PATRIOT, HAWK, and SEWS systems using DOTMLPF-P methodology. Assists the RSADF Headquarters staff on the development and integration of Command, Control, Communications, Computers, and Intelligence (C4I) systems, Link-16 architecture, CPN, COMSEC and joint network integration; advises the RSADF on all communications assets associated with Air and Missile Defense units in support of joint exercises. Works closely with the AMD C4I Advisor.</t>
    </r>
  </si>
  <si>
    <r>
      <rPr>
        <b/>
        <sz val="11"/>
        <color rgb="FF000000"/>
        <rFont val="Calibri"/>
        <family val="2"/>
        <scheme val="minor"/>
      </rPr>
      <t>25-6592, Length 420 days:</t>
    </r>
    <r>
      <rPr>
        <sz val="11"/>
        <color indexed="8"/>
        <rFont val="Calibri"/>
        <family val="2"/>
        <scheme val="minor"/>
      </rPr>
      <t xml:space="preserve">
This position is a one (1) YEAR UNACCOMPANNIED TOUR with the option of a two (2) YEAR ACCOMPANIED TOUR is approved in Kuwait City with duty in the Office of Military Cooperation, U.S. Embassy as well as the Kuwait Ministry of Defense. in Kuwait City with duty in the Office of Military Cooperation, U.S. Embassy as well as the Kuwait Ministry of Defense. DIPLOMATIC PASSPORT IS REQUIRED. Candidate must be KD complete. Serves as a Technical Assistance Field Team (TAFT) Team Leader and Senior Advisor to the Kuwaiti Land Forces Commander; subordinate to the U.S. Army Security Assistance Training Management Organization (USASATMO) with oversight from the U.S. Embassy in Kuwait City, Kuwait; responsible to advise and train on the employment, operation, maintenance, and sustainment of land forces and the integration of U.S. doctrine; coordinate and facilitate senior leader engagements between Kuwaiti Land Forces and U.S. Army/ DoD leaders, advise Kuwaiti Land Forces on mission training plans, maintenance programs, and officer/staff development; facilitate the development of maneuver and fires training and gunnery certification strategies to achieve the full range of capabilities; provide expert advice on tactics, techniques, procedures, capabilities, limitations, and management of U.S. Army weapon systems; advise Kuwaiti Land Forces Commanders, U.S. Embassy officials on training posture and operational readiness of personnel and equipment; enhance collaboration between Kuwaiti Land Forces, U.S. Embassy officials, U.S. Military and regional partners; responsible for the health, discipline, morale, and welfare of the 4-person military TAFT which consists of an ADA Major, a Signal Warrant Officer, and a Signal Senior NCO (25U).</t>
    </r>
  </si>
  <si>
    <r>
      <rPr>
        <b/>
        <sz val="11"/>
        <color rgb="FF000000"/>
        <rFont val="Calibri"/>
        <family val="2"/>
        <scheme val="minor"/>
      </rPr>
      <t>25-6397, Length 420 days:</t>
    </r>
    <r>
      <rPr>
        <sz val="11"/>
        <color indexed="8"/>
        <rFont val="Calibri"/>
        <family val="2"/>
        <scheme val="minor"/>
      </rPr>
      <t xml:space="preserve">
Serves as Engineer Tech for the Office of the Program Manager, Saudi Arabian National Guard Modernization Program (OPM-SANG). Responsible for producing architectural, structural, civil, and electrical drawings for the OPM-SANG in collaboration with the Ministry of National Guard (MNG). Produce installation maps using a GIS interface. Manage and inspect construction and maintenance contracts. Interpret plans, specifications, and other contract documents for MNG. Develop preliminary engineering designs, cost estimates, performance work
statements and specification for existing and proposed agencies. Perform standardized test on soils, asphalt, and concrete.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</si>
  <si>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r>
      <rPr>
        <b/>
        <sz val="11"/>
        <color rgb="FF000000"/>
        <rFont val="Calibri"/>
        <family val="2"/>
        <scheme val="minor"/>
      </rPr>
      <t>25-6396, Length 420 days:</t>
    </r>
    <r>
      <rPr>
        <sz val="11"/>
        <color indexed="8"/>
        <rFont val="Calibri"/>
        <family val="2"/>
        <scheme val="minor"/>
      </rPr>
      <t xml:space="preserve">
Serves as Civil Engineer (CE) for the Office of the Program Manager, Saudi Arabian National Guard Modernization Program (OPM-SANG). Responsible for the planning, coordination, and execution of all CE operations by OPM-SANG, including a multi-billion-dollar Foreign Military Sales (FMS) program as well as advisory and partnership operations with the Saudi Arabian National Guard (SANG). Responsible for training, readiness, and developing CE plans and policies orders in support of OPM-SANG operations. Directs CE forces in support of customers' requirements, and coordinates training with SANG. Coordinates operations and information sharing with U.S. Army Security Assistance Command, U.S. Embassy - Riyadh, U.S. Army Central, U.S. Central Command, and other forward stationed mission partners.
OPM-SANG is the original and premier security assistance organization across the Department of Defense.
***To be considered please add the following: ARB/ORB IMR Military Bio Last 3 OERs/NCOERs SSC DA Form 1059 DA Form 705 DA Form 5500/5501 (if required) DD Form 3349 (if applicable) DA Form 5016 or NGB23 DA Form 1506 Security Clearance Verification Memo</t>
    </r>
  </si>
  <si>
    <t>Police Office</t>
  </si>
  <si>
    <t>E1:E2:E3:E4:E5:E6:E7</t>
  </si>
  <si>
    <t>25-6615</t>
  </si>
  <si>
    <t>AH-64D SYSTEMS REPAIRER (15R)</t>
  </si>
  <si>
    <t>25-6616</t>
  </si>
  <si>
    <t>Commander</t>
  </si>
  <si>
    <r>
      <rPr>
        <b/>
        <sz val="11"/>
        <color rgb="FF000000"/>
        <rFont val="Calibri"/>
        <family val="2"/>
        <scheme val="minor"/>
      </rPr>
      <t>25-6615, 1 Year:</t>
    </r>
    <r>
      <rPr>
        <sz val="11"/>
        <color indexed="8"/>
        <rFont val="Calibri"/>
        <family val="2"/>
        <scheme val="minor"/>
      </rPr>
      <t xml:space="preserve">
Performs inspections, servicing, maintenance and repair of AH-64D Apache Helicopters while assigned to the United State Army Flight Training Detachment - USAFTD Peace Vanguard; valued in excess of 200 million dollars; completes documentation of all maintenance activities; performs periodic inspection of tool room; hangar, shop, and flight line areas; collaborates with Singapore maintenance personnel to complete maintenance and service activities. Coordinates maintenance activities with Singapore personnel to ensure success of Republic of Singapore Air Force (RSAF) and USAFTD mission.
This is a 1 year tour with an opportunity for an extension for a 2nd year.</t>
    </r>
  </si>
  <si>
    <r>
      <rPr>
        <b/>
        <sz val="11"/>
        <color rgb="FF000000"/>
        <rFont val="Calibri"/>
        <family val="2"/>
        <scheme val="minor"/>
      </rPr>
      <t>25-6305, Length 365 days:</t>
    </r>
    <r>
      <rPr>
        <sz val="11"/>
        <color indexed="8"/>
        <rFont val="Calibri"/>
        <family val="2"/>
        <scheme val="minor"/>
      </rPr>
      <t xml:space="preserve">
A Security Guard protects personnel, property, and technologies at Army installations by controlling access, verifying credentials, and responding to security threats.  Duties include vehicle and personnel inspections, responding to emergencies, patrolling, and liaising with law enforcement.  The Guard enforces regulations, detains suspects, provides first aid, and maintains records. This role requires independent decision-making, sometimes under stressful conditions, and may involve exposure to various hazards. 
Patrols assigned post on foot or in vehicle. Detects and observes any unusual or abnormal condition, assesses the situation, and institutes emergency procedures by radio or telephone. Acts to prevent destruction/loss of property, protect people, or overcome and apprehend persons that precipitated the emergency.
</t>
    </r>
    <r>
      <rPr>
        <b/>
        <sz val="11"/>
        <color rgb="FF000000"/>
        <rFont val="Calibri"/>
        <family val="2"/>
        <scheme val="minor"/>
      </rPr>
      <t>Qualifications</t>
    </r>
    <r>
      <rPr>
        <sz val="11"/>
        <color indexed="8"/>
        <rFont val="Calibri"/>
        <family val="2"/>
        <scheme val="minor"/>
      </rPr>
      <t>:  MOS: 31B AFSC: 3PX01
Clearance: SECRET or Interim SECRET
Must be able to pass a Physical Agility Test: (1.5 mile run in 17:30 or less and at least 19 push ups) 
Must pass a LEWTAQ (Law Enforcement) Weapon Qualification with both the M17 and M4A1
No profiles with limitations to running or lifting or preventing an individual from completing the PAT
***Applicants must email the following documents to leanne.felvus-webb.mil@mail.mil for consideration***
Professional Resume
Military Bio
Last three evaluations (if applicable)
Soldier Talent Profile</t>
    </r>
  </si>
  <si>
    <r>
      <rPr>
        <b/>
        <sz val="11"/>
        <color rgb="FF000000"/>
        <rFont val="Calibri"/>
        <family val="2"/>
        <scheme val="minor"/>
      </rPr>
      <t>25-6616, Length 2 years:</t>
    </r>
    <r>
      <rPr>
        <sz val="11"/>
        <color indexed="8"/>
        <rFont val="Calibri"/>
        <family val="2"/>
        <scheme val="minor"/>
      </rPr>
      <t xml:space="preserve">
The Commander, USAFTD – Peace Vanguard, leads a National Guard Bureau Foreign Military Sales (FMS) program supporting the Republic of Singapore Air Force (RSAF) aviation training objectives under the oversight of the United States Army Security Assistance Command (USASAC). This position requires a dynamic leader capable of comprehensive program management, fostering a robust international partnership, and ensuring the readiness and well-being of a diverse team of 67 Army National Guard (ARNG), Army Reserve (USAR), and Individual Ready Reserve (IRR) Service Members alongside 56 RSAF airmen, directly contributing to the RSAF’s operational
readiness.
</t>
    </r>
    <r>
      <rPr>
        <b/>
        <i/>
        <sz val="11"/>
        <color rgb="FF000000"/>
        <rFont val="Calibri"/>
        <family val="2"/>
        <scheme val="minor"/>
      </rPr>
      <t>Key Duties and Responsibilities:</t>
    </r>
    <r>
      <rPr>
        <sz val="11"/>
        <color indexed="8"/>
        <rFont val="Calibri"/>
        <family val="2"/>
        <scheme val="minor"/>
      </rPr>
      <t xml:space="preserve">
As Commander, this individual exercises full authority for all aspects of the detachment’s operations and personnel,
developing and implementing policies and procedures to ensure effective execution of the FMS program. The Commander maintains strong coordination with the Warrior Training Center Brigade (WTC BDE), USAFTD’s Higher Headquarters, to leverage essential staff functions and optimize training support for the RSAF. A qualified aviator, the Commander actively participates in flight operations – both tactical and non-tactical – and oversees the full spectrum of training missions, including live fire exercises. Additionally, the Commander is responsible for the welfare, training, and readiness of all assigned personnel, fostering professional development and a sustained focus on quality of life for Soldiers and their Families.</t>
    </r>
  </si>
  <si>
    <t>25-6629</t>
  </si>
  <si>
    <t>Secretary of the Air Force</t>
  </si>
  <si>
    <t>SAF - IARC - AFSAT</t>
  </si>
  <si>
    <t>F-16 Instructor Pilot</t>
  </si>
  <si>
    <t>Morocco</t>
  </si>
  <si>
    <t>25-6637</t>
  </si>
  <si>
    <t>Operations NCO</t>
  </si>
  <si>
    <t>Seal Beach</t>
  </si>
  <si>
    <r>
      <rPr>
        <b/>
        <sz val="11"/>
        <color rgb="FF000000"/>
        <rFont val="Calibri"/>
        <family val="2"/>
        <scheme val="minor"/>
      </rPr>
      <t>25-6629, Length 1 Year</t>
    </r>
    <r>
      <rPr>
        <sz val="11"/>
        <color indexed="8"/>
        <rFont val="Calibri"/>
        <family val="2"/>
        <scheme val="minor"/>
      </rPr>
      <t xml:space="preserve">
Advisor in a highly visible, joint position embedded within the Moroccan Air Force. Act as chief instructor pilot responsible for qualification, progression and standardization of 43 Moroccan pilots in support of USAFRICOM objectives. Advises Morocco on planning through execution of a $2B F-16 foreign military sales case. Liaison between RMAF, AFSAT, OSC and AFRICOM. Excellent flying opportunities and unique challenges. No deployments, occasional TDYs to Rabat (US Embassy/RMAF HQ) and Ramstein (medical).
Qualifications:  Required: F-16 IP with minimum 750 hours F-16. Experienced instructing NVG, NAAR, Sniper/ATP, APG-68. Ability/desire to work/live on your own (nearest USG installation is 4hrs away).
Desired: B-Course IP, SEAD IP, RCP current, DLPT score 2/2/2 in French or Arabic, prior NA/ME experience (MPEP/FAO/AA/LEAP).
AFSC Preferred: T11FxH,  will also accept K11FxH</t>
    </r>
  </si>
  <si>
    <r>
      <rPr>
        <b/>
        <sz val="11"/>
        <color rgb="FF000000"/>
        <rFont val="Calibri"/>
        <family val="2"/>
        <scheme val="minor"/>
      </rPr>
      <t>25-6637,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50 civilian and military personnel of DLA Energy Americas West enabling them to accomplish their core functions of providing critical energy support to Department of Defense and Whole of Government in the Western Hemisphere for Homeland Defense and Disaster Response. Provide Americas Command Group, Staff and Americas Regional Commands support for administrative and internal operations, as needed.  Manage all civilian coordination for staffing and submission of awards (Individual and Team Awards) and administrative actions as directed by Americas West Command Group (Commander and Deputy).  Manage the issue and recovery of building employee and visitor badges required for access to DLA Energy Americas West Building.  Maintain adequate administrative supplies in support of Americas West Command Group.  Assist the Americas West region in the coordination, staffing and responses for internal and external taskers and request for information.
Qualifications:  Applicants must submit the following documents in their application to be considered for the position; Enlisted Record Brief, Official Military Photo, Last three Military Evaluations, Physical Fitness Test, and Military Biography.</t>
    </r>
  </si>
  <si>
    <t>25-6642</t>
  </si>
  <si>
    <t>Military Pay Technician Lead</t>
  </si>
  <si>
    <t>E7:E8:E9</t>
  </si>
  <si>
    <t>25-6646</t>
  </si>
  <si>
    <t>ACC-USAFWC-53 WG-68 EWS</t>
  </si>
  <si>
    <t>Fighter Electronic Warfare Test SME</t>
  </si>
  <si>
    <r>
      <rPr>
        <b/>
        <sz val="11"/>
        <color rgb="FF000000"/>
        <rFont val="Calibri"/>
        <family val="2"/>
        <scheme val="minor"/>
      </rPr>
      <t>25-6642, Length 1 Year:</t>
    </r>
    <r>
      <rPr>
        <sz val="11"/>
        <color indexed="8"/>
        <rFont val="Calibri"/>
        <family val="2"/>
        <scheme val="minor"/>
      </rPr>
      <t xml:space="preserve">
Leads the work of Technicians engaged in processing military pay entitlements, bonuses, leave, and other pay related actions for active duty and/or reservists.  Typical duties may include reviewing pay authorization documents, determining entitlements, responding to pay inquiries, processing adjustment actions, and reviewing military pay actions.
Qualifications:  Candidates should be proactive, resourceful, and a fast learner.  Candidates should be customer-focused with competencies for arithmetic, flexibility, integrity/honesty, interpersonal skills, computer skills, mathematical reasoning, data interpretation, problem-solving, teamwork, and communication.  Knowledge of pay operations, practices, laws, and policies.</t>
    </r>
  </si>
  <si>
    <r>
      <rPr>
        <b/>
        <sz val="11"/>
        <color rgb="FF000000"/>
        <rFont val="Calibri"/>
        <family val="2"/>
        <scheme val="minor"/>
      </rPr>
      <t>25-6646, Length 179 days:</t>
    </r>
    <r>
      <rPr>
        <sz val="11"/>
        <color indexed="8"/>
        <rFont val="Calibri"/>
        <family val="2"/>
        <scheme val="minor"/>
      </rPr>
      <t xml:space="preserve">
Fighter pilot or Weapon Systems Officer subject matter expert needed to support Foreign Military Sales electronic warfare testing.  Duties include reviewing test plans, executing flight, ground, laboratory tests (multiple sites, approx 45 TDY days per year to various test sites in the US), and providing fighter subject matter expertise to mission data engineering teams.  May also assist with ADO type duties as required.
Initial orders for 179 days, but this is an enduring/funded requirement.
The 68 EWS is an all-civilian Foreign Military sales squadron within the 350th Spectrum Warfare Wing at Eglin.  The unit supports 31 nations with 14 electronic warfare systems, and is home to 12 high end laboratories.  This position serves on the test support team, which provides planning/execution/guidance to over 85 civilian engineers and equipment specialists.  Opportunities may exist for foreign travel if desired.  
Contact Justin "Ninja" Goldstein, 68 EWS Director, at justin.goldstein.2@us.af.mil with any questions or for more information about the position.
Qualifications:  Required: 11F or 12F preferred, 11B/12B considered.  Desired: Electronic Warfare experience, test experience.  
Do not have to be current/qualified in the jet, this is a non-flying assignment.  Opportunities may exist to fly with 40 FLTS or 85 TES at Eglin if current.</t>
    </r>
  </si>
  <si>
    <t>25-6274</t>
  </si>
  <si>
    <t>Military Security Force</t>
  </si>
  <si>
    <t>E3:E4:E5</t>
  </si>
  <si>
    <t>25-6450</t>
  </si>
  <si>
    <t>EEO Paralegal</t>
  </si>
  <si>
    <t>25-6622</t>
  </si>
  <si>
    <t>Fuel Plans Chief</t>
  </si>
  <si>
    <t>25-6623</t>
  </si>
  <si>
    <t>Miso Planner</t>
  </si>
  <si>
    <t>O4:O5</t>
  </si>
  <si>
    <t>25-6624</t>
  </si>
  <si>
    <t>25-6625</t>
  </si>
  <si>
    <t>25-6645</t>
  </si>
  <si>
    <t>DFAS-IND-ZH-Human Resources</t>
  </si>
  <si>
    <t>25-6648</t>
  </si>
  <si>
    <t>DCSA - Eastern Region-Field Ops</t>
  </si>
  <si>
    <t>Data Analyst</t>
  </si>
  <si>
    <t>25-6649</t>
  </si>
  <si>
    <t>DCSA - MIO</t>
  </si>
  <si>
    <t>Military Administration Assistant</t>
  </si>
  <si>
    <t>25-6650</t>
  </si>
  <si>
    <t>Program Analyst – Executive Secretariat Support</t>
  </si>
  <si>
    <t>E6:E7:E8:O1:O2</t>
  </si>
  <si>
    <t>DISA - FE3B</t>
  </si>
  <si>
    <t>25-6653</t>
  </si>
  <si>
    <t>Tierll DoDNet Support</t>
  </si>
  <si>
    <t>25-6654</t>
  </si>
  <si>
    <t>Stuttgart</t>
  </si>
  <si>
    <t>Germany</t>
  </si>
  <si>
    <t>25-6655</t>
  </si>
  <si>
    <t>DISA - RE33</t>
  </si>
  <si>
    <t>SCRM Analyst</t>
  </si>
  <si>
    <t>Camp Dawson</t>
  </si>
  <si>
    <t>WV</t>
  </si>
  <si>
    <t>25-6662</t>
  </si>
  <si>
    <t>Senior Supply Sergeant</t>
  </si>
  <si>
    <t>25-6663</t>
  </si>
  <si>
    <t>26-6001</t>
  </si>
  <si>
    <t>Customer Account Specialist</t>
  </si>
  <si>
    <r>
      <rPr>
        <b/>
        <sz val="11"/>
        <color rgb="FF000000"/>
        <rFont val="Calibri"/>
        <family val="2"/>
        <scheme val="minor"/>
      </rPr>
      <t>25-6645, Length 1 Year:</t>
    </r>
    <r>
      <rPr>
        <sz val="11"/>
        <color indexed="8"/>
        <rFont val="Calibri"/>
        <family val="2"/>
        <scheme val="minor"/>
      </rPr>
      <t xml:space="preserve">
The position is located in the DFAS Humans Resources (HR) Labor &amp; Employee Relations Operations (LER Ops) Division, on the Reasonable Accommodation (RA) team. The RA team provides DFAS supervisors and managers advisory services and products on a reasonable accommodation issues.  
The HR Specialists will:
1 Provide advisory services to supervisors and managers on RA regulations and appropriate procedures for assessing and providing employee accommodations.
2 Assist managers in analyzing RA requests to include: assessing whether an employee meets the legal criteria, identifying the essential duties of an employee's position, assist in identifying possible job modifications, and determining if a requested accommodation is reasonable.
3 Prepare letters and decisions for supervisors and managers to issue to employees regarding their accommodation
requests.
4 Coordinate with DFAS Office of General Counsel (OGC) on complex RA cases or cases in which an RA may be denied.
Qualifications:  Required skills: critical and analytical thinking, problem-solving, strong written and verbal communication.
Recommended experience: medical document analysis; legal work (interpreting laws and regulations, preparing/analyzing legal documents);</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</si>
  <si>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Qualifications: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</si>
  <si>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25-6650, Length 1 Year:</t>
    </r>
    <r>
      <rPr>
        <sz val="11"/>
        <color indexed="8"/>
        <rFont val="Calibri"/>
        <family val="2"/>
        <scheme val="minor"/>
      </rPr>
      <t xml:space="preserve">
The Program Analyst will support the Executive Secretariat by developing and implementing a comprehensive training program and establishing a community of practice to enhance communications and Correspondence and Task Management System (CATMS) processing across the Defense Counterintelligence and Security Agency (DCSA). This role will focus on standardizing workflows, improving task management efficiency, and fostering collaboration among agency personnel.
Key responsibilities include designing and delivering training modules tailored to correspondence and CATMS processes, creating templates and tools to streamline operations, and facilitating knowledge sharing through a community of practice. The Program Analyst will also develop and implement data tracking metrics to measure improvements in the quality, timeliness, and accuracy of work submitted across the agency. By analyzing these metrics, the analyst will identify trends, recommend targeted improvements, and ensure continuous refinement of processes to meet DCSA’s strategic objectives. This position requires strong organizational, communication, and analytical skills, as well as the ability to engage stakeholders across DCSA’s 23 directorates to drive adoption of best practices and enhance mission execution.
Qualifications:  Experience in program analysis, training development, and process improvement.  Familiarity with CATMS or similar task management systems. Strong communication and collaboration skills to engage diverse stakeholders. Ability to design and deliver effective training programs and materials.  Experience in developing and analyzing data metrics to measure process improvements.</t>
    </r>
  </si>
  <si>
    <r>
      <rPr>
        <b/>
        <sz val="11"/>
        <color rgb="FF000000"/>
        <rFont val="Calibri"/>
        <family val="2"/>
        <scheme val="minor"/>
      </rPr>
      <t>25-6655, Length 2 Years:</t>
    </r>
    <r>
      <rPr>
        <sz val="11"/>
        <color indexed="8"/>
        <rFont val="Calibri"/>
        <family val="2"/>
        <scheme val="minor"/>
      </rPr>
      <t xml:space="preserve">
National Guard member who has formal and hands-on training in the implementation of the ICT-SCRM Process.  The SCRM Analyst will conduct SCRM evaluation of hardware, software, and service agreements for Department of Defense Information Network (DODIN) and other DISA supported, owned, or managed networks.  The Analyst produces a full scope evaluation of FOCI considerations, tier structure, adverse information, and cyber hygiene.  The position may require CONUS and OCONUS travel for assessments/training and will also require interaction with engineers and senior DISA personnel.  The analyst develops Due Diligence Reports (DDRs) for Companies and products, which may include additional Executive Summaries for senior leader review and network connectivity evaluation.</t>
    </r>
  </si>
  <si>
    <r>
      <rPr>
        <b/>
        <sz val="11"/>
        <color rgb="FF000000"/>
        <rFont val="Calibri"/>
        <family val="2"/>
        <scheme val="minor"/>
      </rPr>
      <t>25-6662, Length 1 Year:</t>
    </r>
    <r>
      <rPr>
        <sz val="11"/>
        <color indexed="8"/>
        <rFont val="Calibri"/>
        <family val="2"/>
        <scheme val="minor"/>
      </rPr>
      <t xml:space="preserve">
Serve as an Senior Supply Sergeant (92Y) / Logistics NCOIC for the United States Army Flight Training Detachment (USAFTD) - Peace Vanguard. This is a foreign military sales (FMS) program supporting the country of Singapore in Marana, AZ with approximately 44 US Soldiers, 56 Republic of Singapore Air Force (RSAF) Airmen, and six RSAF AH-64D Helicopters assigned.
Direct the execution of the unit's Command Supply Discipline Program (CSDP). Track and produce purchase requests to maintain stock levels of consumable items. Oversee periodic inventories of durable, expendable, and non-expendable unit property. Validate issuance documents and general record keeping. Serve as the unit's Billing Official by directly supervising two Government Purchase Card (GPC) holders. Facilitate transparency in the acquisition process by providing RSAF and USAFTD 1eadership with updates regarding GPC transactions and
procedures. As the accountable officer for KHI and Voyager accounts, validate / certify statement of charges for the
unit's two fuel accounts. Correspond with outside entities to include both government and non-governmental organizations to fulfill mission requirements. Assist with preparation and validation of deployment transportation documents. Assist with other mission-enabling unit activities to include ammunition transportation and performing site visits to training locations to establish and meet the needs of the RSAF and USAFTD transportation, lodging and life sustainment requirements.
Preferred qualifications / prior appointments or experience: GPC program HAZMAT certifier, Unit Movement Officer
Deployment Planning Course (UMODPC)</t>
    </r>
  </si>
  <si>
    <r>
      <rPr>
        <b/>
        <sz val="11"/>
        <color rgb="FF000000"/>
        <rFont val="Calibri"/>
        <family val="2"/>
        <scheme val="minor"/>
      </rPr>
      <t>25-6623, Length 1 Year:</t>
    </r>
    <r>
      <rPr>
        <sz val="11"/>
        <color indexed="8"/>
        <rFont val="Calibri"/>
        <family val="2"/>
        <scheme val="minor"/>
      </rPr>
      <t xml:space="preserve">
The Military Information Support Operations (MISO) Planner is responsible for planning, coordinating, and executing MISO in support of the command's strategic objectives. Individual will develop, coordinate, and integrate MISO plans and operations to support the command's global strategy and campaign plans. They will participate in joint operational planning teams to ensure MISO is integrated into overall operational plans and strategies, and will develop, interpret, and implement MISO doctrine and policy guidance to ensure compliance with joint and service regulations. Additionally, they will coordinate with inter-agency partners, including the Department of State, USAID, and other government agencies, to ensure MISO efforts are synchronized with broader US government objectives. The MISO Planner will also develop and execute MISO training and exercise plans, conduct assessments and evaluations of MISO operations, and coordinate with other command staff elements to ensure MISO is integrated into overall command operations. Must possess a Top Secret/SCI clearance, be MISO qualified as well as operational experience in MISO.
</t>
    </r>
    <r>
      <rPr>
        <b/>
        <sz val="11"/>
        <color rgb="FF000000"/>
        <rFont val="Calibri"/>
        <family val="2"/>
        <scheme val="minor"/>
      </rPr>
      <t>Qualifications</t>
    </r>
    <r>
      <rPr>
        <sz val="11"/>
        <color indexed="8"/>
        <rFont val="Calibri"/>
        <family val="2"/>
        <scheme val="minor"/>
      </rPr>
      <t>:  TS/SCI REQ.</t>
    </r>
  </si>
  <si>
    <r>
      <rPr>
        <b/>
        <sz val="11"/>
        <color rgb="FF000000"/>
        <rFont val="Calibri"/>
        <family val="2"/>
        <scheme val="minor"/>
      </rPr>
      <t>25-6622, Length 1 Year:</t>
    </r>
    <r>
      <rPr>
        <sz val="11"/>
        <color indexed="8"/>
        <rFont val="Calibri"/>
        <family val="2"/>
        <scheme val="minor"/>
      </rPr>
      <t xml:space="preserve">
Military Planner with expertise in Bulk Fuels is essential to help with the planning and analysis for the GBFMD Division Bulk Fuel Feasibility Analysis (BFFA) that support the Combatant Commands.  Military person would also lead the Planning Assist Teams (PAT) when required to assist the command and effected Combatant Commands for planners exercises and real-world contingencies.
</t>
    </r>
    <r>
      <rPr>
        <b/>
        <sz val="11"/>
        <color rgb="FF000000"/>
        <rFont val="Calibri"/>
        <family val="2"/>
        <scheme val="minor"/>
      </rPr>
      <t>Qualifications</t>
    </r>
    <r>
      <rPr>
        <sz val="11"/>
        <color indexed="8"/>
        <rFont val="Calibri"/>
        <family val="2"/>
        <scheme val="minor"/>
      </rPr>
      <t>:  Top Secret security clearance</t>
    </r>
  </si>
  <si>
    <r>
      <rPr>
        <b/>
        <sz val="11"/>
        <color rgb="FF000000"/>
        <rFont val="Calibri"/>
        <family val="2"/>
        <scheme val="minor"/>
      </rPr>
      <t>25-6450, Length 1 year:</t>
    </r>
    <r>
      <rPr>
        <sz val="11"/>
        <color indexed="8"/>
        <rFont val="Calibri"/>
        <family val="2"/>
        <scheme val="minor"/>
      </rPr>
      <t xml:space="preserve">
OEEO paralegal work on all stages of the federal sector discrimination complaint process to ensure fair and equitable employment practices. This includes counseling aggrieved individuals at the informal stage, investigating formal complaints of discrimination, review ROI's and complete legal efficiencies and also writing final agency decisions on the merits of an EEO complaint. 
Core components:
Investigating EEO Complaints
Providing Legal Advice: Advising employer and employees on EEO laws, regulations, and best practices, ensuring compliance with relevant legislation. 
Developing and Implementing EEO Programs
Mediation and Dispute Resolution: Facilitating mediation and alternative dispute resolution processes to resolve EEO disputes efficiently and effectively. 
Compliance Audits: Conducting audits to identify potential EEO issues and recommend corrective actions. 
Analyzing Data: Analyzing EEO data to identify trends and patterns, and to inform EEO strategies.
Drafting and Reviewing Documents: Drafting and reviewing EEO-related policies, procedures, and legal documents. 
Training and Education: training and education to employees and management to promote understanding and prevent discrimination. 
**Civilian experience will be considered for this position.
</t>
    </r>
    <r>
      <rPr>
        <b/>
        <sz val="11"/>
        <color rgb="FF000000"/>
        <rFont val="Calibri"/>
        <family val="2"/>
        <scheme val="minor"/>
      </rPr>
      <t>Qualifications</t>
    </r>
    <r>
      <rPr>
        <sz val="11"/>
        <color indexed="8"/>
        <rFont val="Calibri"/>
        <family val="2"/>
        <scheme val="minor"/>
      </rPr>
      <t>:  Strong understanding of EEO laws, regulations, and case law.
Excellent analytical, problem-solving, and communication skills.
Ability to conduct thorough investigations and gather evidence.
Strong negotiation and mediation skills
Ability to work independently and as part of a team.
Experience in developing and implementing EEO programs and policies.
Experience in training and educating employees on EEO issues
*Minimum clearance required: Secret Clearance.</t>
    </r>
  </si>
  <si>
    <r>
      <rPr>
        <b/>
        <sz val="11"/>
        <color rgb="FF000000"/>
        <rFont val="Calibri"/>
        <family val="2"/>
        <scheme val="minor"/>
      </rPr>
      <t>25-6274, Length 1 Year:</t>
    </r>
    <r>
      <rPr>
        <sz val="11"/>
        <color indexed="8"/>
        <rFont val="Calibri"/>
        <family val="2"/>
        <scheme val="minor"/>
      </rPr>
      <t xml:space="preserve">
Serves in support of the Corpus Christi Army Depot (CCAD) Security Division. Required to qualify as a member of the Naval Air Station Corpus Christi (NASCC) Auxiliary Security Force (ASF). Performs guard duties, vehicular inspections, walking patrols, and executes Random Anti-terrorism Measures (RAM) as directed by the Watch Commander or competent authority. As directed, may serve as a watch stander in the CCAD Command Operations Center (COC) and command visitors’ center to monitor surveillance equipment, conduct physical security checks, escort VIP and foreign visitors, and compile associated reports and documentation.
</t>
    </r>
    <r>
      <rPr>
        <b/>
        <sz val="11"/>
        <color rgb="FF000000"/>
        <rFont val="Calibri"/>
        <family val="2"/>
        <scheme val="minor"/>
      </rPr>
      <t>Qualifications</t>
    </r>
    <r>
      <rPr>
        <sz val="11"/>
        <color indexed="8"/>
        <rFont val="Calibri"/>
        <family val="2"/>
        <scheme val="minor"/>
      </rPr>
      <t>:  MOS: 31B | AFSC: 3P0X1
Must not have any disqualifying factors under the Lautenberg Amendment (Pub. L. 104–208, 18 U.S.C. § 922(g)), Uniform Code of Military Justice (UCMJ) violations in the past 3 years, or any pending or disqualifying civil or criminal actions. Must be able to maintain qualification and arm with M18 pistol, M16/M4 rifle, and M500 Shotgun.</t>
    </r>
  </si>
  <si>
    <r>
      <rPr>
        <b/>
        <sz val="11"/>
        <color rgb="FF000000"/>
        <rFont val="Calibri"/>
        <family val="2"/>
        <scheme val="minor"/>
      </rPr>
      <t>26-6001, Length 1 Year:</t>
    </r>
    <r>
      <rPr>
        <sz val="11"/>
        <color indexed="8"/>
        <rFont val="Calibri"/>
        <family val="2"/>
        <scheme val="minor"/>
      </rPr>
      <t xml:space="preserve">
Manages customer orders through web-based systems, ensuring accurate entry, processing, and timely resolution of delivery, payment, and pricing discrepancies. This includes closing open delivery orders to avoid unliquidated obligations. The role requires collaborating with Business Process Analysts, Contracting, Supply Planners, and Resolution Specialists to streamline order fulfillment and maintain product accountability. The incumbent also addresses contractual and billing issues with Contracting and Inventory Management, supporting into-stock and direct-delivery Aerospace customers. The incumbent will participate in branch team meetings, requirements management reviews and round table discussions to report discrepancies and identify systemic issues and/or trends. This is a non-supervisory role.
</t>
    </r>
    <r>
      <rPr>
        <b/>
        <sz val="11"/>
        <color rgb="FF000000"/>
        <rFont val="Calibri"/>
        <family val="2"/>
        <scheme val="minor"/>
      </rPr>
      <t>Qualifications</t>
    </r>
    <r>
      <rPr>
        <sz val="11"/>
        <color indexed="8"/>
        <rFont val="Calibri"/>
        <family val="2"/>
        <scheme val="minor"/>
      </rPr>
      <t>:  Familiarization with order fulfillment and customer service is desired but not required. Service member will be trained on all aspects of tasks associated with the position.</t>
    </r>
  </si>
  <si>
    <r>
      <rPr>
        <b/>
        <sz val="11"/>
        <color rgb="FF000000"/>
        <rFont val="Calibri"/>
        <family val="2"/>
        <scheme val="minor"/>
      </rPr>
      <t>25-6654, Length 2 Years:</t>
    </r>
    <r>
      <rPr>
        <sz val="11"/>
        <color indexed="8"/>
        <rFont val="Calibri"/>
        <family val="2"/>
        <scheme val="minor"/>
      </rPr>
      <t xml:space="preserve">
***This is a two year unaccompanied overseas tour with the option to extend for the third year. 
Will be required to perform TDY missions 25-50 %. Provide DISAs Service Support Environment (SSE)/Classified Mobility Support with mission critical technical support within a joint classified support area at DISA Stuttgart Germany.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t>
    </r>
  </si>
  <si>
    <r>
      <rPr>
        <b/>
        <sz val="11"/>
        <color rgb="FF000000"/>
        <rFont val="Calibri"/>
        <family val="2"/>
        <scheme val="minor"/>
      </rPr>
      <t>25-6653, Length 1 Year:</t>
    </r>
    <r>
      <rPr>
        <sz val="11"/>
        <color indexed="8"/>
        <rFont val="Calibri"/>
        <family val="2"/>
        <scheme val="minor"/>
      </rPr>
      <t xml:space="preserve">
This is a one year PCS tour with the option to extend for additional years. Open to Army and Air Force service members MOS 25B or AFSC 3D1X2. 
Provide DISAs Service Support Environment (SSE)/Classified Mobility Support with mission critical technical support within a joint classified support area at DISA HQ Ft. Meade. Personnel in this position provide immediate technical support and must have a high aptitude for resolving technical issues. This is a front-line position requiring professionalism, expert technical skills, and persistent communications with customers and Global Service Desk leadership. A few key duties: Baseline images to new devices, reimage and provisioning. Configure and pair hotspots, request and approve red &amp; grey certificates. Provide troubleshooting, resolution and/or escalation of devices. Use of current ticketing system in order to manage properly documentation of incidents and service requests. Document procedures and coordinate with Tier-I (Regional Support Centers) to improve the agency’s ability to achieve First Contact Resolution.
</t>
    </r>
    <r>
      <rPr>
        <b/>
        <sz val="11"/>
        <color rgb="FF000000"/>
        <rFont val="Calibri"/>
        <family val="2"/>
        <scheme val="minor"/>
      </rPr>
      <t>Qualifications</t>
    </r>
    <r>
      <rPr>
        <sz val="11"/>
        <color indexed="8"/>
        <rFont val="Calibri"/>
        <family val="2"/>
        <scheme val="minor"/>
      </rPr>
      <t>:  MUST have an active Security + certification and experience working desktop/mobility/service desk environment or Windows Server admin. Requires excellent written and verbal communications. Other IT certifications (HDI Desktop, A+, Network+, etc ... ) are desired, but not required. Active Secret Clearance required.</t>
    </r>
  </si>
  <si>
    <r>
      <rPr>
        <b/>
        <sz val="11"/>
        <color rgb="FF000000"/>
        <rFont val="Calibri"/>
        <family val="2"/>
        <scheme val="minor"/>
      </rPr>
      <t>25-6663, Length 1 Year:</t>
    </r>
    <r>
      <rPr>
        <sz val="11"/>
        <color indexed="8"/>
        <rFont val="Calibri"/>
        <family val="2"/>
        <scheme val="minor"/>
      </rPr>
      <t xml:space="preserve">
Serves as the Medical Services NCO in a Foreign Military Sales Unit consisting of an aviation (AH64D) training detachment which supports over 200 Foreign Service Members and family. Sends, processes, and reconciles claims with MEDCOM. Reconciles paid claims with civilian providers. Processes reimbursements for prescriptions and assists MEDCOM with budget and forecasting. Schedules Republic of Singapore Air Force (RSAF) non-standard medical appointments. Interfaces with RSAF for medical claims and care at WAATS TMS. Establishes community medical care as needed.</t>
    </r>
  </si>
  <si>
    <t>Medical Services NCO</t>
  </si>
  <si>
    <t>Cyber Transport Systems Specialist AFSC: 3D1X2</t>
  </si>
  <si>
    <t>Client Systems Specialist AFSC 2D1X1</t>
  </si>
  <si>
    <r>
      <rPr>
        <b/>
        <sz val="11"/>
        <color rgb="FF000000"/>
        <rFont val="Calibri"/>
        <family val="2"/>
        <scheme val="minor"/>
      </rPr>
      <t>25-6624,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3D1X2</t>
    </r>
  </si>
  <si>
    <r>
      <rPr>
        <b/>
        <sz val="11"/>
        <color rgb="FF000000"/>
        <rFont val="Calibri"/>
        <family val="2"/>
        <scheme val="minor"/>
      </rPr>
      <t>25-6625, Length 182 days:</t>
    </r>
    <r>
      <rPr>
        <sz val="11"/>
        <color indexed="8"/>
        <rFont val="Calibri"/>
        <family val="2"/>
        <scheme val="minor"/>
      </rPr>
      <t xml:space="preserve">
Networking and computer systems administrator. Installing and configuring networking equipment and cabling. Installing and configuring computers (laptops and workstations), printers, phones, media converters. Need one E5 and one E6.
</t>
    </r>
    <r>
      <rPr>
        <b/>
        <sz val="11"/>
        <color rgb="FF000000"/>
        <rFont val="Calibri"/>
        <family val="2"/>
        <scheme val="minor"/>
      </rPr>
      <t>Qualifications</t>
    </r>
    <r>
      <rPr>
        <sz val="11"/>
        <color indexed="8"/>
        <rFont val="Calibri"/>
        <family val="2"/>
        <scheme val="minor"/>
      </rPr>
      <t>:  Clearance: Secret. AFSC 2D1X1</t>
    </r>
  </si>
  <si>
    <t>25-6424</t>
  </si>
  <si>
    <t>Finance Management Technician</t>
  </si>
  <si>
    <t>leanne.felvus-webb.mil@mail.mil</t>
  </si>
  <si>
    <r>
      <rPr>
        <b/>
        <sz val="11"/>
        <color rgb="FF000000"/>
        <rFont val="Calibri"/>
        <family val="2"/>
        <scheme val="minor"/>
      </rPr>
      <t>25-6424, Length 1 Year:</t>
    </r>
    <r>
      <rPr>
        <sz val="11"/>
        <color indexed="8"/>
        <rFont val="Calibri"/>
        <family val="2"/>
        <scheme val="minor"/>
      </rPr>
      <t xml:space="preserve">
***Applicants must email the following documents to leanne.felvus-webb.mil@mail.mil for consideration***
Professional Resume
Military Bio
Last three evaluations (if applicable)
Serve as a Financial Management Technician, will act as a Payroll Customer Service Representative, providing daily support to employees on pay-related inquiries and issues. Conducts bi-weekly payroll reconciliation and DATAAPS time certification to ensure accuracy and compliance with established financial protocols. Assists with New Employee Orientation and the preparation of DD577 Delegation of Authority forms on an as-needed basis. Supports financial integrity through regular auditing of sample transactions and by preparing the Joint Reconciliation Program UDO/ULO Travel (ZT) report on a monthly basis. Reviews and processes DTS travel authorizations as needed, ensuring proper documentation and timeliness. Additionally, compiles and submits the PERSTAT report on a daily basis, maintaining accurate personnel accountability.
</t>
    </r>
    <r>
      <rPr>
        <b/>
        <sz val="11"/>
        <color rgb="FF000000"/>
        <rFont val="Calibri"/>
        <family val="2"/>
        <scheme val="minor"/>
      </rPr>
      <t>Qualifications</t>
    </r>
    <r>
      <rPr>
        <sz val="11"/>
        <color indexed="8"/>
        <rFont val="Calibri"/>
        <family val="2"/>
        <scheme val="minor"/>
      </rPr>
      <t>:  MOS: 36B AFSC: 6F0X1
Financial Management (FM) Certification Level 1. There is time allotted to achieve this certification if not already achieved.</t>
    </r>
  </si>
  <si>
    <r>
      <rPr>
        <b/>
        <sz val="11"/>
        <color rgb="FF000000"/>
        <rFont val="Calibri"/>
        <family val="2"/>
        <scheme val="minor"/>
      </rPr>
      <t>25-6440, Length 1 year</t>
    </r>
    <r>
      <rPr>
        <sz val="11"/>
        <color indexed="8"/>
        <rFont val="Calibri"/>
        <family val="2"/>
        <scheme val="minor"/>
      </rPr>
      <t xml:space="preserve">
-Conduct "cradle-to-grave", or life-cycle contracting.
-Conduct acquisition planning, market research, oversee and participate in formal and informal source selection processes
-Conduct cost/price analysis, negotiate, prepare required pre- and post-award contract documents, and full contract administration and closeout
-Reviews requests for the procurement of specialized or complex items and equipment, extensive technical services, and/or unique construction.
-Prepares solicitation/amendment documents incorporating provisions such as cost accounting standards, cost or pricing data, special testing requirements, Government-furnished property, and payment provisions as required.
-Prepares required determinations and findings, and prepares and assembles solicitation document.
-Responsible for contract management on assigned contracts, grants, and cooperative agreements during the post-award phase of the procurement cycle assuring timely receipt of all contractual data specified.
-Prepares responses to all contractual correspondence with contractors, including requests for contract deviations from contract compliance.
</t>
    </r>
    <r>
      <rPr>
        <b/>
        <sz val="11"/>
        <color rgb="FF000000"/>
        <rFont val="Calibri"/>
        <family val="2"/>
        <scheme val="minor"/>
      </rPr>
      <t>QUALIFICATIONS</t>
    </r>
    <r>
      <rPr>
        <sz val="11"/>
        <color indexed="8"/>
        <rFont val="Calibri"/>
        <family val="2"/>
        <scheme val="minor"/>
      </rPr>
      <t>: DAU CONTRACTING CERTIFICATION 
One year of specialized experience which includes 1) Developing, negotiating, and modifying contracts plans and specification; AND 2) Performing pre and post award functions.</t>
    </r>
  </si>
  <si>
    <t>25-6118</t>
  </si>
  <si>
    <t>USACE - St Paul District (MVP)</t>
  </si>
  <si>
    <t>Fargo</t>
  </si>
  <si>
    <t>ND</t>
  </si>
  <si>
    <t>26-6009</t>
  </si>
  <si>
    <t>Civil Engineer/Hydrologist</t>
  </si>
  <si>
    <t>St Paul</t>
  </si>
  <si>
    <t>MN</t>
  </si>
  <si>
    <t>26-6010</t>
  </si>
  <si>
    <t>Hydrologic Technician</t>
  </si>
  <si>
    <t>26-6012</t>
  </si>
  <si>
    <r>
      <rPr>
        <b/>
        <sz val="11"/>
        <color rgb="FF000000"/>
        <rFont val="Calibri"/>
        <family val="2"/>
        <scheme val="minor"/>
      </rPr>
      <t>25-6012, Length 1 Year:</t>
    </r>
    <r>
      <rPr>
        <sz val="11"/>
        <color indexed="8"/>
        <rFont val="Calibri"/>
        <family val="2"/>
        <scheme val="minor"/>
      </rPr>
      <t xml:space="preserve">
Applicants must email the following documents to leanne.felvus-webb.mil@mail.mil for consideration***
Professional Resume
Military Bio
Last three evaluations
Soldier Talent Profile
Military Police Officer for the Directorate of Emergency Services (DES) on an Army depot; providing police service/information and selective law enforcement activities which complement the Commander's law enforcement and security mission; responsible for the inspection of all commercial truck traffic entering the depot; perform random searches of vehicles entering the depot; control access to the installation by adhering to determined physical security measures; patrols Letterkenny Munitions Center (LEMC).</t>
    </r>
  </si>
  <si>
    <t>463-298-4378</t>
  </si>
  <si>
    <r>
      <rPr>
        <b/>
        <sz val="11"/>
        <color rgb="FF000000"/>
        <rFont val="Calibri"/>
        <family val="2"/>
        <scheme val="minor"/>
      </rPr>
      <t>25-6118, Length 1 Year:</t>
    </r>
    <r>
      <rPr>
        <sz val="11"/>
        <color indexed="8"/>
        <rFont val="Calibri"/>
        <family val="2"/>
        <scheme val="minor"/>
      </rPr>
      <t xml:space="preserve">
Monitors contractors' work to ensure projects are being constructed in accordance with plans and specifications.  Maintains surveillance over assigned projects to detect potential problems, unforeseen conditions which may warrant change orders or become the basis for future claims. Makes field investigations of assigned projects and collects data for contemplated changes. Conducts reviews of shop drawings and recommends approval. Checks materials and workmanship; checks that grades, quantity and quality are in conformance with contract requirements. Documents and maintains written records of construction progress by contractor.  Monitors quality control testing, notes deficiencies and ensures correction of deficiencies.  Ensures quality assurance testing takes place.  Advises the project engineer on all aspects of construction.
</t>
    </r>
    <r>
      <rPr>
        <b/>
        <sz val="11"/>
        <color rgb="FF000000"/>
        <rFont val="Calibri"/>
        <family val="2"/>
        <scheme val="minor"/>
      </rPr>
      <t>Qualifications</t>
    </r>
    <r>
      <rPr>
        <sz val="11"/>
        <color indexed="8"/>
        <rFont val="Calibri"/>
        <family val="2"/>
        <scheme val="minor"/>
      </rPr>
      <t>:  Construction Experience necessary.</t>
    </r>
  </si>
  <si>
    <r>
      <rPr>
        <b/>
        <sz val="11"/>
        <color rgb="FF000000"/>
        <rFont val="Calibri"/>
        <family val="2"/>
        <scheme val="minor"/>
      </rPr>
      <t>26-6009, Length 1 Year:</t>
    </r>
    <r>
      <rPr>
        <sz val="11"/>
        <color indexed="8"/>
        <rFont val="Calibri"/>
        <family val="2"/>
        <scheme val="minor"/>
      </rPr>
      <t xml:space="preserve">
1. Perform water management duties on a daily basis during the workweek, and weekends/holidays when necessary. Use computer models. Receive hydraulic, hydrological and meteorological data daily from various sources. Assemble, correlate and analyze the data. Obtain, process and disseminate hydraulic and hydrologic data to render aid in flood emergencies. Determine operation required at water management structures (following approved plan) and issue instructions to lockmasters and dam tenders. Coordinate with other districts and agencies. Create forecasts.
2. Support full team in all our water management duties, inquires and emergencies.
3. Coordinate, attend meetings, prepare correspondence and reports as assigned.
4. Support International Joint Commission team. Support the United States effort with respect to development and carrying out of joint United States-Canadian agreements pertaining to water levels and flows. Work is often controversial and responsiveness, sensitivity, tact and skill in communicating is necessary. Action Officer duties for support of team will also occur to help track everything going on and reports coming from Canada.
To apply, email tabitha.n.ruckman.mil@mail.mil your resume, Soldier Talent Profile, last three OERs (as available), and your military biosketch.
</t>
    </r>
    <r>
      <rPr>
        <b/>
        <sz val="11"/>
        <color rgb="FF000000"/>
        <rFont val="Calibri"/>
        <family val="2"/>
        <scheme val="minor"/>
      </rPr>
      <t>Qualifications</t>
    </r>
    <r>
      <rPr>
        <sz val="11"/>
        <color indexed="8"/>
        <rFont val="Calibri"/>
        <family val="2"/>
        <scheme val="minor"/>
      </rPr>
      <t>:  Civil/Geological Engineering or Hydrologist experience a plus. Prior use of computer models and willingness to learn our specific models. Willingness to be in fast paced environment where decisions have to be made on current data available.</t>
    </r>
  </si>
  <si>
    <r>
      <rPr>
        <b/>
        <sz val="11"/>
        <color rgb="FF000000"/>
        <rFont val="Calibri"/>
        <family val="2"/>
        <scheme val="minor"/>
      </rPr>
      <t>26-6010, Length 234 days:</t>
    </r>
    <r>
      <rPr>
        <sz val="11"/>
        <color indexed="8"/>
        <rFont val="Calibri"/>
        <family val="2"/>
        <scheme val="minor"/>
      </rPr>
      <t xml:space="preserve">
Serves as a technician performing semi-professional work in support of professional engineers and hydrologists. Performs field and office work related to the operation of the reservoirs and locks and dams (under the jurisdiction of the Corps of Engineers), processes data for hydrologic studies, and provides technical support during emergency situations.
1. Field work includes the installing, testing, and maintaining of hydrologic instruments measuring precipitation, streamflow, stage, etc. of both recording and non-recording types; making stream flow, water levels, sediment, and water quality measurements.
2. Office work includes coordinating data transfer with outside agencies, supporting engineers/hydrologists with their water management duties, plotting data on charts, coordinating with manufacturers on gage repair, and maintaining record files of all data collected, and other duties as assigned.
To apply, please email SFC Tabitha Ruckman a copy of your resume, military bio, soldier talent profile, and your last three NCOERs (as applicable).
</t>
    </r>
    <r>
      <rPr>
        <b/>
        <sz val="11"/>
        <color rgb="FF000000"/>
        <rFont val="Calibri"/>
        <family val="2"/>
        <scheme val="minor"/>
      </rPr>
      <t>Qualifications</t>
    </r>
    <r>
      <rPr>
        <sz val="11"/>
        <color indexed="8"/>
        <rFont val="Calibri"/>
        <family val="2"/>
        <scheme val="minor"/>
      </rPr>
      <t>:  Military Occupation Specialty (MOS) 12T - Technical Engineer Specialist or poses skills in Hydrology or surveying.</t>
    </r>
  </si>
  <si>
    <t>Ben Guerir AB, Marrakesh</t>
  </si>
  <si>
    <t>26-6013</t>
  </si>
  <si>
    <t>DLA - Distribution J3</t>
  </si>
  <si>
    <t>Executive Officer</t>
  </si>
  <si>
    <t>Red River</t>
  </si>
  <si>
    <t>26-6014</t>
  </si>
  <si>
    <t>26-6015</t>
  </si>
  <si>
    <t>DFAS-IND-JBD-Facilities Logistics Administration</t>
  </si>
  <si>
    <t>File Clerk</t>
  </si>
  <si>
    <t>26-6019</t>
  </si>
  <si>
    <t>Judge Advocate</t>
  </si>
  <si>
    <r>
      <rPr>
        <b/>
        <sz val="11"/>
        <color rgb="FF000000"/>
        <rFont val="Calibri"/>
        <family val="2"/>
        <scheme val="minor"/>
      </rPr>
      <t>26-6014, Length 1 Year:</t>
    </r>
    <r>
      <rPr>
        <sz val="11"/>
        <color indexed="8"/>
        <rFont val="Calibri"/>
        <family val="2"/>
        <scheme val="minor"/>
      </rPr>
      <t xml:space="preserve">
Provide Strategic and operational energy logistics sustainment of steady state and contingency operations in the Western Hemisphere (Continental United States (CONUS), Alaska, Canada, Central and South Americas and the Caribbean Sea).  Includes support of strategic to operational energy logistics sustainment planning, analysis, exercises and execution of Homeland Defense (HD) and DoD Support to Civil Authorities (DSCA) operations for Combatant Commands (CCMDs), Federal/State Agencies (Interagency) and International Allies.  Includes providing timely, on-specification fuels and energy sustainment to DoD and Non-DoD customers within the DLA Energy Americas region (Western Hemisphere), by executing: supplier, customer, and quality operations functions. Energy sustainment includes:  bulk fuel (aviation), bunkers (marine), direct delivery fuels (i.e. gasoline &amp; diesel fuels), into-plane (aviation), missile/cryogenic, lube oil and coal. Bulk fuel storage and distribution support includes contract administration coordination and inventory accountability of DLA owned products (Capitalized Products). Provide essential, timely and professional Command level Budget, Program Analyst and administrative support for the ~150 civilian and military personnel of DLA Energy Americas enabling them to accomplish their core functions of providing critical energy support to Department of Defense and Whole of Government in the Western Hemisphere for Homeland Defense and Disaster Response. IProvide Americas Command Group, Staff and Americas Regional Commands support for administrative and internal operations.  Manage all civilian coordination for staffing and submission of awards (Individual and Team Awards) and administrative actions as directed by Americas Command Group (Commander, Deputy, Director Ops Support and Executive Officer).  Coordinate with GSA facilities personnel (La Branch Federal Bldg) for facilities support for emergent request for reported malfunctions or fumigation within scope of GSA provided facilities maintenance services.  Manage the issue and recovery of La Branch Federal building employee and visitor badges required.  NOTE: Enter full duty description for duties, roles, and responsibilities. This is used for requesting tours in Tour of Duty for Army and M4S for Air Force. Use real language that service members will understand (i.e. not a USAJobs type description). This also helps us recruit and send targeted emails to those that have the skill sets you want.</t>
    </r>
  </si>
  <si>
    <r>
      <rPr>
        <b/>
        <sz val="11"/>
        <color rgb="FF000000"/>
        <rFont val="Calibri"/>
        <family val="2"/>
        <scheme val="minor"/>
      </rPr>
      <t>26-6019, Length 1 Year:</t>
    </r>
    <r>
      <rPr>
        <sz val="11"/>
        <color indexed="8"/>
        <rFont val="Calibri"/>
        <family val="2"/>
        <scheme val="minor"/>
      </rPr>
      <t xml:space="preserve">
Serves as Judge Advocate to handle a variety of civil and administrative law matters, which include Financial Liability, Investigations of Property Loss (FLIPL), AR 15-6 Investigation review, EEO/labor/employment matters. Lawyer will work in the Corpus Christi Army Depot Legal Office on a wide range of high priority legal projects with Command interest. Anticipated priority of effort will be directed toward work in the areas of administrative law, freedom of information inquiries, ethics, legal assistance, and installation issues. Officer will serve with other attorneys and be supervised by an Army Civilian. Attorney must be a member in good standing of a state bar. Minimum of 3 years recent legal experience is desirable. Graduate of JAG advance course a plus.</t>
    </r>
  </si>
  <si>
    <r>
      <rPr>
        <b/>
        <sz val="11"/>
        <color rgb="FF000000"/>
        <rFont val="Calibri"/>
        <family val="2"/>
        <scheme val="minor"/>
      </rPr>
      <t>23-6242, Length 1 year;</t>
    </r>
    <r>
      <rPr>
        <sz val="11"/>
        <color indexed="8"/>
        <rFont val="Calibri"/>
        <family val="2"/>
        <scheme val="minor"/>
      </rPr>
      <t xml:space="preserve">
The incumbent serves as a file clerk in the facilities, logistic, and administration Most Effective Organization at DFAS Denver, Kansas City, and Indianapolis Centers.
Performs all administration support and processes to operate office administration and records maintenance functions.
Reviews all SF-135 forms, uses FRC accession numbers to maintain a tracking system for all records.
Receives, examines, stores, retrieves, reproduces, refiles, and arranges for transportation and disposal of all records. 
Reconstructs any records damaged during transportation or storage due to natural disaster, acts of God, or inadequate storage conditions.
Prepares and sends letters of discrepancies to correct problems with shipping receipt of records. Correspondence with appropriate agency concerning records maintained and processed by external records holding areas. 
Receives and processes world-wide requests for supported activities. 
Maintains a customer service window for walk-up requests for immediate search and retrieval requirements. 
Prior to shipment to FRC, ensures accuracy and range of vouchers and appropriately stamps boxes with accession numbers. 
Replies to inquiries, as appropriate.
Performs other duties as assigned.
</t>
    </r>
    <r>
      <rPr>
        <b/>
        <sz val="11"/>
        <color rgb="FF000000"/>
        <rFont val="Calibri"/>
        <family val="2"/>
        <scheme val="minor"/>
      </rPr>
      <t>Qualifications</t>
    </r>
    <r>
      <rPr>
        <sz val="11"/>
        <color indexed="8"/>
        <rFont val="Calibri"/>
        <family val="2"/>
        <scheme val="minor"/>
      </rPr>
      <t>:  Incumbent must hold a minimum of T3 clearance. Incumbent must also be able to lift 70lbs from floor to waist level. Incumbent should have basic computer skills and be familiar with Microsoft suit to include but not limited to Access, Word, and Excell. As well as Adobe Acrobat Pro pdf. reader and builder.</t>
    </r>
  </si>
  <si>
    <r>
      <rPr>
        <b/>
        <sz val="11"/>
        <color rgb="FF000000"/>
        <rFont val="Calibri"/>
        <family val="2"/>
        <scheme val="minor"/>
      </rPr>
      <t>26-6013, Length 1 Year:</t>
    </r>
    <r>
      <rPr>
        <sz val="11"/>
        <color indexed="8"/>
        <rFont val="Calibri"/>
        <family val="2"/>
        <scheme val="minor"/>
      </rPr>
      <t xml:space="preserve">
Responsible for focus on strategy and planning the implementation of DDRT's programs such WMS, LIP, inventory control plan, manpower, budget, union matters, re-warehousing project, APLs, etc. 
Providing support and oversight for special projects and initiatives i.e., Re-warehousing, MILCONs, ADPs, Engines PSCC visits Planning, coordinating and leading meetings and workshops, working groups.
Responsible for assessing section procedures, planning timelines, SOPs compliance, assembling and coaching the section leaders ensuring a coordinated and synchronized training plan each month, inventory plan, and supply economy.
Responsible for directing efforts associated with the logistical, administrative functions like union memos and presentations. Manages every report that goes outside the organization and to our Distribution Headquarters, including Executive Summaries (EXSUMs), Situation Reports (SITREPs), Command and Staff slide decks, PowerPoint briefs.
Serves as principal assistant to the Command Team and key staff integrator to free the Commander and Deputy from routine details of staff operations. Make sure that situations are solve at the lowest level ensures information flow between the section leaders and the command team.</t>
    </r>
  </si>
  <si>
    <r>
      <t xml:space="preserve">25-6649, Length 1 Year:
</t>
    </r>
    <r>
      <rPr>
        <sz val="11"/>
        <color rgb="FF000000"/>
        <rFont val="Calibri"/>
        <family val="2"/>
        <scheme val="minor"/>
      </rPr>
      <t xml:space="preserve">***Applicants must email the following documents to leanne.felvus-webb.mil@mail.mil for consideration***
Professional Resume
Military Bio
Last three evaluations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Enable DCSA sustainment of the Intelligence, Security, Counterintelligence, Training, and Support mission using active, National Guard, and reserve military talent. 
Civilian experience will be considered for eligibility.
PCS is authorized.
Qualifications:  Familiarity with the following: Army specific systems - IPPS-A, EES, PERSTAT; Air Force specific systems - Leave Web, MyFSS; DOD systems - DTS, CATMS
Secret Clearance required for position. Eligibility for upgrade to TS/SCI required.
Secret Clearance required for position. Eligibility for upgrade to TS/SCI required.
</t>
    </r>
  </si>
  <si>
    <t>Update Duty Description.</t>
  </si>
  <si>
    <t>Andover</t>
  </si>
  <si>
    <t>Update Duty location, from Boston to Andover MA</t>
  </si>
  <si>
    <t>USTRANSCOM-ARTRANS-596th BDE 834th BN</t>
  </si>
  <si>
    <t>USTRANSCOM-ARTRANS-HQ</t>
  </si>
  <si>
    <t>25-6358</t>
  </si>
  <si>
    <t>HR Specialist</t>
  </si>
  <si>
    <t>Southport</t>
  </si>
  <si>
    <t>NC</t>
  </si>
  <si>
    <t>26-6024</t>
  </si>
  <si>
    <t>Chaplain</t>
  </si>
  <si>
    <t>26-6028</t>
  </si>
  <si>
    <t>USACE - Charleston District (SAC)</t>
  </si>
  <si>
    <t>Construction Project Engineer</t>
  </si>
  <si>
    <t>E5:E6:E7:E8:O2:O3:W1:W2:W3</t>
  </si>
  <si>
    <t>Myrtle Beach</t>
  </si>
  <si>
    <t>SC</t>
  </si>
  <si>
    <t>26-6029</t>
  </si>
  <si>
    <t>Security Guard</t>
  </si>
  <si>
    <t>26-6030</t>
  </si>
  <si>
    <t>G37 Senior Readiness Officer (CSRO)</t>
  </si>
  <si>
    <t>26-6031</t>
  </si>
  <si>
    <t>DLA - Small Business</t>
  </si>
  <si>
    <t>Operations Officer</t>
  </si>
  <si>
    <t>x</t>
  </si>
  <si>
    <r>
      <rPr>
        <b/>
        <sz val="11"/>
        <color rgb="FF000000"/>
        <rFont val="Calibri"/>
        <family val="2"/>
        <scheme val="minor"/>
      </rPr>
      <t>25-6358, Length 1 year:</t>
    </r>
    <r>
      <rPr>
        <sz val="11"/>
        <color indexed="8"/>
        <rFont val="Calibri"/>
        <family val="2"/>
        <scheme val="minor"/>
      </rPr>
      <t xml:space="preserve">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t>
    </r>
  </si>
  <si>
    <r>
      <t xml:space="preserve">25-6649, Length 1 Year:
</t>
    </r>
    <r>
      <rPr>
        <sz val="11"/>
        <color rgb="FF000000"/>
        <rFont val="Calibri"/>
        <family val="2"/>
        <scheme val="minor"/>
      </rPr>
      <t xml:space="preserve">***Applicants must email the following documents to leanne.felvus-webb.mil@mail.mil for consideration***
Professional Resume
Military Bio
Last three evaluations
Overall mission:
Support the Military Integration Office of the Defense Counterintelligence and Security Agency (DCSA) as it combines active, National Guard, and reserve military personnel.
Coordinate, prioritize, align, and oversee administration, operations and production support for all Service members.
Enable DCSA sustainment of the Intelligence, Security, Counterintelligence, Training, and Support missions using active, National Guard, and reserve military talent.
Review incoming directives and policies, advising the Chief on those affecting overall organizations functions.
Researches and analyzes data to be used in the preparation of various recurring and one-time reports. 
Administrative mission - personnel management, compose memos, correspondence, in-process/out-process management and tracking, record keeping, manage awards and decorations, conduct evaluation coordination, SOP development and improvement, manage distribution lists, monitor task management, facilitate staff actions, regulate and improve workflows, scrutinize financial and other transactions, advise senior leaders.
Enable DCSA sustainment of the Intelligence, Security, Counterintelligence, Training, and Support mission using active, National Guard, and reserve military talent. 
Civilian experience will be considered for eligibility.
PCS is authorized.
</t>
    </r>
    <r>
      <rPr>
        <b/>
        <sz val="11"/>
        <color rgb="FF000000"/>
        <rFont val="Calibri"/>
        <family val="2"/>
        <scheme val="minor"/>
      </rPr>
      <t>Qualifications</t>
    </r>
    <r>
      <rPr>
        <sz val="11"/>
        <color rgb="FF000000"/>
        <rFont val="Calibri"/>
        <family val="2"/>
        <scheme val="minor"/>
      </rPr>
      <t xml:space="preserve">:  Familiarity with the following: Army specific systems - IPPS-A, EES, PERSTAT; Air Force specific systems - Leave Web, MyFSS; DOD systems - DTS, CATMS
Secret Clearance required for position. Eligibility for upgrade to TS/SCI required.
Secret Clearance required for position. Eligibility for upgrade to TS/SCI required.
</t>
    </r>
  </si>
  <si>
    <r>
      <rPr>
        <b/>
        <sz val="11"/>
        <color rgb="FF000000"/>
        <rFont val="Calibri"/>
        <family val="2"/>
        <scheme val="minor"/>
      </rPr>
      <t>25-6648, Length 1 Year:</t>
    </r>
    <r>
      <rPr>
        <sz val="11"/>
        <color indexed="8"/>
        <rFont val="Calibri"/>
        <family val="2"/>
        <scheme val="minor"/>
      </rPr>
      <t xml:space="preserve">
The Defense Counterintelligence and Security Agency (DCSA) is the primary executive branch service provider of personnel background investigations for the Federal Government with the mission of ensuring a trusted federal, industrial and affiliated workforce to advance and preserve America’s strategic edge. The incumbent will serve in the Field Operations, Eastern Region Headquarters Office of Defense Counterintelligence and Security Agency in a full-time data analyst capacity. The incumbent serves as an analyst to develop capabilities that track, collect, monitor, measure, analyze, and report on areas including but not limited to fiscal stewardship, property accountability, and Regional performance. The position delivers data analytics to include, but not limited to, attrition, staffing, cost, cost avoidance, revenue, equipment and system downtime, efficiencies, and mission-specific metrics.
The Data Analyst plays a critical role in developing and implementing data-driven solutions to enhance organizational effectiveness across various domains, including fiscal stewardship, property accountability, and regional performance. The incumbent will be responsible for the entire data lifecycle, from data collection and management to advanced analysis and insightful reporting. This includes designing data systems, integrating data, and employing data mining techniques. Incumbent will use analytical methods to identify trends and insights, communicating findings through visualizations and provide clear narratives. Incumbent will support process improvement by recommending data-driven policies, collaborating with stakeholders to understand their needs, and providing analytical support. Position requires a strong analytical mindset, technical proficiency in data analysis tools and techniques, and the ability to communicate complex findings clearly and concisely to diverse audiences. This role is part of a Regional level service to meet current and future evolving needs in areas like data design and collection, content management, data analysis to provide actionable insights and data visualization.
Civilian experience will be considered for this position. PCS is authorized.
</t>
    </r>
    <r>
      <rPr>
        <b/>
        <sz val="11"/>
        <color rgb="FF000000"/>
        <rFont val="Calibri"/>
        <family val="2"/>
        <scheme val="minor"/>
      </rPr>
      <t>Qualifications</t>
    </r>
    <r>
      <rPr>
        <sz val="11"/>
        <color indexed="8"/>
        <rFont val="Calibri"/>
        <family val="2"/>
        <scheme val="minor"/>
      </rPr>
      <t>:  Requires demonstrated visualization, trend and data analysis experience. Requires the ability to elicit information from a broad user base and provide applicable analytic mythologies to provide actionable insight. Proficiency with multiple data analytic tools like Access, Excel, Python, R, SQL, VBA. Proficiency in visualizing and presenting data using platforms such as Tableau, Power BI, or equivalent. Secret Clearance required for position. TS/SCI clearance or eligibility to upgrade preferred.</t>
    </r>
  </si>
  <si>
    <r>
      <rPr>
        <b/>
        <sz val="11"/>
        <color rgb="FF000000"/>
        <rFont val="Calibri"/>
        <family val="2"/>
        <scheme val="minor"/>
      </rPr>
      <t>26-6024, Length 1 Year:</t>
    </r>
    <r>
      <rPr>
        <sz val="11"/>
        <color indexed="8"/>
        <rFont val="Calibri"/>
        <family val="2"/>
        <scheme val="minor"/>
      </rPr>
      <t xml:space="preserve">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t>
    </r>
    <r>
      <rPr>
        <b/>
        <sz val="11"/>
        <color rgb="FF000000"/>
        <rFont val="Calibri"/>
        <family val="2"/>
        <scheme val="minor"/>
      </rPr>
      <t>Qualifications</t>
    </r>
    <r>
      <rPr>
        <sz val="11"/>
        <color indexed="8"/>
        <rFont val="Calibri"/>
        <family val="2"/>
        <scheme val="minor"/>
      </rPr>
      <t>: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t>
    </r>
  </si>
  <si>
    <r>
      <rPr>
        <b/>
        <sz val="11"/>
        <color rgb="FF000000"/>
        <rFont val="Calibri"/>
        <family val="2"/>
        <scheme val="minor"/>
      </rPr>
      <t>26-6028, Length 1 year:</t>
    </r>
    <r>
      <rPr>
        <sz val="11"/>
        <color indexed="8"/>
        <rFont val="Calibri"/>
        <family val="2"/>
        <scheme val="minor"/>
      </rPr>
      <t xml:space="preserve">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t>
    </r>
    <r>
      <rPr>
        <b/>
        <sz val="11"/>
        <color rgb="FF000000"/>
        <rFont val="Calibri"/>
        <family val="2"/>
        <scheme val="minor"/>
      </rPr>
      <t>Qualifications</t>
    </r>
    <r>
      <rPr>
        <sz val="11"/>
        <color indexed="8"/>
        <rFont val="Calibri"/>
        <family val="2"/>
        <scheme val="minor"/>
      </rPr>
      <t>: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t>
    </r>
  </si>
  <si>
    <r>
      <rPr>
        <b/>
        <sz val="11"/>
        <color rgb="FF000000"/>
        <rFont val="Calibri"/>
        <family val="2"/>
        <scheme val="minor"/>
      </rPr>
      <t>26-6029, Length 1 Year:</t>
    </r>
    <r>
      <rPr>
        <sz val="11"/>
        <color indexed="8"/>
        <rFont val="Calibri"/>
        <family val="2"/>
        <scheme val="minor"/>
      </rPr>
      <t xml:space="preserve">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t>
    </r>
    <r>
      <rPr>
        <b/>
        <sz val="11"/>
        <color rgb="FF000000"/>
        <rFont val="Calibri"/>
        <family val="2"/>
        <scheme val="minor"/>
      </rPr>
      <t>Qualifications</t>
    </r>
    <r>
      <rPr>
        <sz val="11"/>
        <color indexed="8"/>
        <rFont val="Calibri"/>
        <family val="2"/>
        <scheme val="minor"/>
      </rPr>
      <t>:  Secret clearance</t>
    </r>
  </si>
  <si>
    <r>
      <rPr>
        <b/>
        <sz val="11"/>
        <color rgb="FF000000"/>
        <rFont val="Calibri"/>
        <family val="2"/>
        <scheme val="minor"/>
      </rPr>
      <t>26-6030, Length 215 days:</t>
    </r>
    <r>
      <rPr>
        <sz val="11"/>
        <color indexed="8"/>
        <rFont val="Calibri"/>
        <family val="2"/>
        <scheme val="minor"/>
      </rPr>
      <t xml:space="preserve">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t>
    </r>
    <r>
      <rPr>
        <b/>
        <sz val="11"/>
        <color rgb="FF000000"/>
        <rFont val="Calibri"/>
        <family val="2"/>
        <scheme val="minor"/>
      </rPr>
      <t>Qualifications</t>
    </r>
    <r>
      <rPr>
        <sz val="11"/>
        <color indexed="8"/>
        <rFont val="Calibri"/>
        <family val="2"/>
        <scheme val="minor"/>
      </rPr>
      <t>:  TS Clearance. Strategic planning experience.</t>
    </r>
  </si>
  <si>
    <r>
      <rPr>
        <b/>
        <sz val="11"/>
        <color rgb="FF000000"/>
        <rFont val="Calibri"/>
        <family val="2"/>
        <scheme val="minor"/>
      </rPr>
      <t>26-6031, Length 1 Year:</t>
    </r>
    <r>
      <rPr>
        <sz val="11"/>
        <color indexed="8"/>
        <rFont val="Calibri"/>
        <family val="2"/>
        <scheme val="minor"/>
      </rPr>
      <t xml:space="preserve">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t>
    </r>
    <r>
      <rPr>
        <b/>
        <sz val="11"/>
        <color rgb="FF000000"/>
        <rFont val="Calibri"/>
        <family val="2"/>
        <scheme val="minor"/>
      </rPr>
      <t>Qualifications</t>
    </r>
    <r>
      <rPr>
        <sz val="11"/>
        <color indexed="8"/>
        <rFont val="Calibri"/>
        <family val="2"/>
        <scheme val="minor"/>
      </rPr>
      <t>:  Secret Clearance or higher; and Federal Acquisition Certification in Contracting (FAC-C) (Professional) or equivalent  DAWIA Contracting Professional Certification; OR DAWIA Program Management (Practitioner) Certification.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</si>
</sst>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b/>
      <sz val="11"/>
      <color indexed="8"/>
      <name val="Calibri"/>
      <family val="2"/>
      <scheme val="minor"/>
    </font>
    <font>
      <u/>
      <sz val="11"/>
      <color theme="10"/>
      <name val="Calibri"/>
      <family val="2"/>
      <scheme val="minor"/>
    </font>
    <font>
      <b/>
      <i/>
      <u/>
      <sz val="11"/>
      <color theme="10"/>
      <name val="Calibri"/>
      <family val="2"/>
      <scheme val="minor"/>
    </font>
    <font>
      <b/>
      <i/>
      <u/>
      <sz val="11"/>
      <color indexed="8"/>
      <name val="Calibri"/>
      <family val="2"/>
      <scheme val="minor"/>
    </font>
    <font>
      <b/>
      <sz val="11"/>
      <color rgb="FF000000"/>
      <name val="Calibri"/>
      <family val="2"/>
      <scheme val="minor"/>
    </font>
    <font>
      <sz val="11"/>
      <color rgb="FF000000"/>
      <name val="Calibri"/>
      <family val="2"/>
      <scheme val="minor"/>
    </font>
    <font>
      <b/>
      <sz val="12"/>
      <color rgb="FF444444"/>
      <name val="Inherit"/>
    </font>
    <font>
      <sz val="12"/>
      <color rgb="FF444444"/>
      <name val="Arial"/>
      <family val="2"/>
    </font>
    <font>
      <sz val="12"/>
      <color indexed="8"/>
      <name val="Calibri"/>
      <family val="2"/>
      <scheme val="minor"/>
    </font>
    <font>
      <b/>
      <i/>
      <sz val="12"/>
      <color rgb="FF444444"/>
      <name val="Inherit"/>
    </font>
    <font>
      <b/>
      <i/>
      <sz val="18"/>
      <color indexed="8"/>
      <name val="Calibri"/>
      <family val="2"/>
      <scheme val="minor"/>
    </font>
    <font>
      <u/>
      <sz val="12"/>
      <color theme="4" tint="-0.249977111117893"/>
      <name val="Arial"/>
      <family val="2"/>
    </font>
    <font>
      <b/>
      <sz val="11"/>
      <name val="Calibri"/>
      <family val="2"/>
      <scheme val="minor"/>
    </font>
    <font>
      <sz val="11"/>
      <color indexed="8"/>
      <name val="Courier New"/>
      <family val="3"/>
    </font>
    <font>
      <sz val="10.5"/>
      <color indexed="8"/>
      <name val="Courier New"/>
      <family val="3"/>
    </font>
    <font>
      <b/>
      <i/>
      <sz val="11"/>
      <color rgb="FF000000"/>
      <name val="Calibri"/>
      <family val="2"/>
      <scheme val="minor"/>
    </font>
  </fonts>
  <fills count="7">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4.9989318521683403E-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pplyNumberFormat="0" applyFill="0" applyBorder="0" applyAlignment="0" applyProtection="0"/>
  </cellStyleXfs>
  <cellXfs count="93">
    <xf numFmtId="0" fontId="0" fillId="0" borderId="0" xfId="0"/>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Border="1" applyAlignment="1">
      <alignment horizontal="center" vertical="top" wrapText="1"/>
    </xf>
    <xf numFmtId="0" fontId="1" fillId="0" borderId="0" xfId="0" applyFont="1" applyAlignment="1">
      <alignment horizontal="center" vertical="top"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indent="1"/>
    </xf>
    <xf numFmtId="0" fontId="9" fillId="0" borderId="0" xfId="0" applyFont="1"/>
    <xf numFmtId="0" fontId="7" fillId="3" borderId="0" xfId="0" applyFont="1" applyFill="1" applyAlignment="1">
      <alignment vertical="center" wrapText="1"/>
    </xf>
    <xf numFmtId="0" fontId="10" fillId="3" borderId="0" xfId="0" applyFont="1" applyFill="1" applyAlignment="1">
      <alignment vertical="center" wrapText="1"/>
    </xf>
    <xf numFmtId="0" fontId="11" fillId="0" borderId="0" xfId="0" applyFont="1" applyAlignment="1">
      <alignment horizontal="center" vertical="top"/>
    </xf>
    <xf numFmtId="0" fontId="13" fillId="0" borderId="1" xfId="0" applyFont="1" applyBorder="1" applyAlignment="1">
      <alignment vertical="top" wrapText="1"/>
    </xf>
    <xf numFmtId="0" fontId="13" fillId="0" borderId="0" xfId="0" applyFont="1" applyAlignment="1">
      <alignment vertical="top" wrapText="1"/>
    </xf>
    <xf numFmtId="0" fontId="1" fillId="2" borderId="1" xfId="0" applyFont="1" applyFill="1" applyBorder="1" applyAlignment="1">
      <alignment horizontal="center"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0" xfId="0" applyFont="1" applyAlignment="1">
      <alignment horizontal="center" vertical="top" wrapText="1"/>
    </xf>
    <xf numFmtId="0" fontId="0" fillId="2" borderId="1" xfId="0" applyFill="1" applyBorder="1" applyAlignment="1">
      <alignment horizontal="center" vertical="top" wrapText="1"/>
    </xf>
    <xf numFmtId="0" fontId="0" fillId="0" borderId="0" xfId="0" applyAlignment="1">
      <alignment horizontal="center" vertical="top" wrapText="1"/>
    </xf>
    <xf numFmtId="0" fontId="0" fillId="0" borderId="1" xfId="0" applyBorder="1" applyAlignment="1">
      <alignment vertical="top" wrapText="1"/>
    </xf>
    <xf numFmtId="0" fontId="0" fillId="0" borderId="1" xfId="0" applyBorder="1" applyAlignment="1">
      <alignment horizontal="left" vertical="top" wrapText="1"/>
    </xf>
    <xf numFmtId="0" fontId="0" fillId="0" borderId="0" xfId="0"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5" borderId="0" xfId="0" applyFont="1" applyFill="1"/>
    <xf numFmtId="0" fontId="0" fillId="5" borderId="0" xfId="0" applyFill="1"/>
    <xf numFmtId="0" fontId="0" fillId="5" borderId="0" xfId="0" applyFill="1" applyAlignment="1">
      <alignment horizontal="left" vertical="top"/>
    </xf>
    <xf numFmtId="0" fontId="1" fillId="4" borderId="0" xfId="0" applyFont="1" applyFill="1" applyAlignment="1">
      <alignment horizontal="left" vertical="top" wrapText="1"/>
    </xf>
    <xf numFmtId="0" fontId="1" fillId="5" borderId="0" xfId="0" applyFont="1" applyFill="1" applyAlignment="1">
      <alignment horizontal="left" vertical="top" wrapText="1"/>
    </xf>
    <xf numFmtId="0" fontId="0" fillId="2" borderId="0" xfId="0" quotePrefix="1" applyFill="1" applyAlignment="1">
      <alignment vertical="top" wrapText="1"/>
    </xf>
    <xf numFmtId="0" fontId="0" fillId="2" borderId="0" xfId="0" applyFill="1" applyAlignment="1">
      <alignment vertical="top"/>
    </xf>
    <xf numFmtId="0" fontId="14" fillId="2" borderId="0" xfId="0" applyFont="1" applyFill="1" applyAlignment="1">
      <alignment horizontal="left" vertical="top"/>
    </xf>
    <xf numFmtId="0" fontId="15" fillId="2" borderId="0" xfId="0" applyFont="1" applyFill="1" applyAlignment="1">
      <alignment horizontal="left" vertical="top" wrapText="1"/>
    </xf>
    <xf numFmtId="0" fontId="14" fillId="2" borderId="0" xfId="0" applyFont="1" applyFill="1" applyAlignment="1">
      <alignment vertical="top" wrapText="1"/>
    </xf>
    <xf numFmtId="0" fontId="14" fillId="2" borderId="0" xfId="0" applyFont="1" applyFill="1" applyAlignment="1">
      <alignment vertical="top"/>
    </xf>
    <xf numFmtId="0" fontId="0" fillId="2" borderId="0" xfId="0" applyFill="1" applyAlignment="1">
      <alignment horizontal="left" vertical="top"/>
    </xf>
    <xf numFmtId="0" fontId="0" fillId="0" borderId="0" xfId="0" applyAlignment="1">
      <alignment wrapText="1"/>
    </xf>
    <xf numFmtId="0" fontId="1" fillId="6" borderId="0" xfId="0" applyFont="1" applyFill="1" applyAlignment="1">
      <alignment horizontal="center" vertical="center"/>
    </xf>
    <xf numFmtId="0" fontId="0" fillId="6" borderId="0" xfId="0" applyFill="1"/>
    <xf numFmtId="0" fontId="1" fillId="6" borderId="0" xfId="0" applyFont="1" applyFill="1"/>
    <xf numFmtId="0" fontId="14" fillId="0" borderId="0" xfId="0" applyFont="1" applyFill="1" applyAlignment="1">
      <alignment horizontal="left" vertical="top"/>
    </xf>
    <xf numFmtId="0" fontId="15" fillId="0" borderId="0" xfId="0" applyFont="1" applyFill="1" applyAlignment="1">
      <alignment horizontal="left" vertical="top" wrapText="1"/>
    </xf>
    <xf numFmtId="0" fontId="14" fillId="0" borderId="0" xfId="0" applyFont="1" applyFill="1" applyAlignment="1">
      <alignment vertical="top" wrapText="1"/>
    </xf>
    <xf numFmtId="0" fontId="14" fillId="0" borderId="0" xfId="0" applyFont="1" applyFill="1" applyAlignment="1">
      <alignment vertical="top"/>
    </xf>
    <xf numFmtId="0" fontId="0" fillId="0" borderId="0" xfId="0" applyFill="1" applyAlignment="1">
      <alignment horizontal="left" vertical="top"/>
    </xf>
    <xf numFmtId="0" fontId="0" fillId="0" borderId="0" xfId="0" applyFill="1" applyAlignment="1">
      <alignment vertical="top" wrapText="1"/>
    </xf>
    <xf numFmtId="0" fontId="0" fillId="0" borderId="0" xfId="0" applyFont="1" applyAlignment="1">
      <alignment vertical="top" wrapText="1"/>
    </xf>
    <xf numFmtId="0" fontId="0" fillId="0" borderId="1" xfId="0" applyFont="1" applyBorder="1" applyAlignment="1">
      <alignment vertical="top" wrapText="1"/>
    </xf>
    <xf numFmtId="0" fontId="0" fillId="2" borderId="1" xfId="0" applyFont="1" applyFill="1" applyBorder="1" applyAlignment="1">
      <alignment horizontal="center" vertical="top" wrapText="1"/>
    </xf>
    <xf numFmtId="0" fontId="0" fillId="0" borderId="1" xfId="0" applyFont="1" applyBorder="1" applyAlignment="1">
      <alignment horizontal="center" vertical="top" wrapText="1"/>
    </xf>
    <xf numFmtId="0" fontId="0" fillId="0" borderId="0" xfId="0" applyFont="1" applyAlignment="1">
      <alignment horizontal="center" vertical="top" wrapText="1"/>
    </xf>
    <xf numFmtId="0" fontId="0" fillId="2" borderId="1" xfId="0" applyFont="1" applyFill="1" applyBorder="1" applyAlignment="1">
      <alignment horizontal="left" vertical="top" wrapText="1"/>
    </xf>
    <xf numFmtId="0" fontId="0" fillId="0" borderId="1" xfId="0" applyFont="1" applyBorder="1" applyAlignment="1">
      <alignment horizontal="left" vertical="top" wrapText="1"/>
    </xf>
    <xf numFmtId="0" fontId="0" fillId="0" borderId="1" xfId="0" applyFont="1" applyFill="1" applyBorder="1" applyAlignment="1">
      <alignment horizontal="left" vertical="top" wrapText="1"/>
    </xf>
    <xf numFmtId="0" fontId="0" fillId="0" borderId="0" xfId="0" applyFont="1" applyFill="1" applyAlignment="1">
      <alignment horizontal="left" vertical="top" wrapText="1"/>
    </xf>
    <xf numFmtId="0" fontId="0" fillId="2" borderId="1" xfId="0" applyFont="1" applyFill="1" applyBorder="1" applyAlignment="1">
      <alignment horizontal="center" vertical="center" wrapText="1"/>
    </xf>
    <xf numFmtId="0" fontId="0" fillId="0" borderId="0" xfId="0" applyFont="1"/>
    <xf numFmtId="0" fontId="1" fillId="0" borderId="0" xfId="0" applyFont="1"/>
    <xf numFmtId="0" fontId="0" fillId="0" borderId="1" xfId="0" applyBorder="1" applyAlignment="1">
      <alignment horizontal="center" vertical="top" wrapText="1"/>
    </xf>
    <xf numFmtId="0" fontId="1" fillId="0" borderId="1" xfId="0" applyFont="1" applyBorder="1" applyAlignment="1">
      <alignment horizontal="left" vertical="top"/>
    </xf>
    <xf numFmtId="0" fontId="0" fillId="0" borderId="1" xfId="0" applyBorder="1" applyAlignment="1">
      <alignment horizontal="left" vertical="top"/>
    </xf>
    <xf numFmtId="0" fontId="1" fillId="0" borderId="1" xfId="0" applyFont="1" applyBorder="1" applyAlignment="1">
      <alignment horizontal="center" vertical="top"/>
    </xf>
    <xf numFmtId="0" fontId="6" fillId="0" borderId="1" xfId="0" applyFont="1" applyBorder="1" applyAlignment="1">
      <alignment horizontal="left" vertical="top" wrapText="1"/>
    </xf>
    <xf numFmtId="0" fontId="0" fillId="0" borderId="1" xfId="0" applyBorder="1" applyAlignment="1">
      <alignment horizontal="center" vertical="top"/>
    </xf>
    <xf numFmtId="0" fontId="1" fillId="0" borderId="0" xfId="0" applyFont="1" applyAlignment="1">
      <alignment horizontal="center"/>
    </xf>
    <xf numFmtId="0" fontId="0" fillId="0" borderId="0" xfId="0" applyFont="1" applyAlignment="1">
      <alignment horizontal="center"/>
    </xf>
    <xf numFmtId="0" fontId="2" fillId="0" borderId="0" xfId="1" applyAlignment="1">
      <alignment horizontal="center" vertical="top" wrapText="1"/>
    </xf>
    <xf numFmtId="0" fontId="0" fillId="0" borderId="2" xfId="0" applyBorder="1" applyAlignment="1">
      <alignment horizontal="left" vertical="top" wrapText="1"/>
    </xf>
    <xf numFmtId="0" fontId="2" fillId="0" borderId="1" xfId="1" applyBorder="1" applyAlignment="1">
      <alignment horizontal="center" vertical="top" wrapText="1"/>
    </xf>
    <xf numFmtId="0" fontId="2" fillId="0" borderId="0" xfId="1" applyBorder="1" applyAlignment="1">
      <alignment horizontal="center" vertical="top" wrapText="1"/>
    </xf>
    <xf numFmtId="0" fontId="0" fillId="0" borderId="2" xfId="0" applyFont="1" applyFill="1" applyBorder="1" applyAlignment="1">
      <alignment horizontal="left" vertical="top" wrapText="1"/>
    </xf>
    <xf numFmtId="0" fontId="1" fillId="0" borderId="0" xfId="0" applyFont="1" applyAlignment="1">
      <alignment horizontal="left" vertical="top"/>
    </xf>
    <xf numFmtId="0" fontId="3" fillId="0" borderId="0" xfId="1" applyFont="1" applyBorder="1" applyAlignment="1">
      <alignment horizontal="center" vertical="top" wrapText="1"/>
    </xf>
    <xf numFmtId="0" fontId="3" fillId="0" borderId="1" xfId="1" applyFont="1" applyBorder="1" applyAlignment="1">
      <alignment horizontal="center" vertical="top" wrapText="1"/>
    </xf>
    <xf numFmtId="0" fontId="0" fillId="0" borderId="0" xfId="0" applyBorder="1" applyAlignment="1">
      <alignment horizontal="left" vertical="top" wrapText="1"/>
    </xf>
    <xf numFmtId="0" fontId="0" fillId="0" borderId="1" xfId="0" applyBorder="1" applyAlignment="1">
      <alignment vertical="top"/>
    </xf>
    <xf numFmtId="0" fontId="1" fillId="0" borderId="2" xfId="0" applyFont="1" applyBorder="1" applyAlignment="1">
      <alignment vertical="top" wrapText="1"/>
    </xf>
    <xf numFmtId="0" fontId="0" fillId="0" borderId="2" xfId="0" applyBorder="1" applyAlignment="1">
      <alignment vertical="top" wrapText="1"/>
    </xf>
    <xf numFmtId="0" fontId="13" fillId="0" borderId="2" xfId="0" applyFont="1" applyBorder="1" applyAlignment="1">
      <alignment vertical="top" wrapText="1"/>
    </xf>
    <xf numFmtId="0" fontId="1" fillId="0" borderId="2" xfId="0" applyFont="1" applyBorder="1" applyAlignment="1">
      <alignment horizontal="center" vertical="top" wrapText="1"/>
    </xf>
    <xf numFmtId="0" fontId="0" fillId="0" borderId="2" xfId="0" applyFont="1" applyBorder="1" applyAlignment="1">
      <alignment horizontal="center" vertical="top" wrapText="1"/>
    </xf>
    <xf numFmtId="0" fontId="0" fillId="0" borderId="1" xfId="0" applyFill="1" applyBorder="1" applyAlignment="1">
      <alignment vertical="top" wrapText="1"/>
    </xf>
    <xf numFmtId="0" fontId="13" fillId="0" borderId="1" xfId="0" applyFont="1" applyFill="1" applyBorder="1" applyAlignment="1">
      <alignment vertical="top" wrapText="1"/>
    </xf>
    <xf numFmtId="0" fontId="0" fillId="0" borderId="1" xfId="0" applyFill="1" applyBorder="1" applyAlignment="1">
      <alignment horizontal="left" vertical="top" wrapText="1"/>
    </xf>
    <xf numFmtId="0" fontId="5" fillId="0" borderId="1" xfId="0" applyFont="1" applyBorder="1" applyAlignment="1">
      <alignment horizontal="left" vertical="top" wrapText="1"/>
    </xf>
    <xf numFmtId="0" fontId="1" fillId="5" borderId="0" xfId="0" applyFont="1" applyFill="1" applyAlignment="1">
      <alignment horizontal="left" vertical="top"/>
    </xf>
    <xf numFmtId="0" fontId="0" fillId="0" borderId="2" xfId="0" applyBorder="1" applyAlignment="1">
      <alignment vertical="top"/>
    </xf>
    <xf numFmtId="0" fontId="1" fillId="0" borderId="2" xfId="0" applyFont="1" applyBorder="1" applyAlignment="1">
      <alignment vertical="top"/>
    </xf>
    <xf numFmtId="0" fontId="1" fillId="0" borderId="2" xfId="0" applyFont="1" applyBorder="1" applyAlignment="1">
      <alignment horizontal="center" vertical="top"/>
    </xf>
  </cellXfs>
  <cellStyles count="2">
    <cellStyle name="Hyperlink" xfId="1" builtinId="8"/>
    <cellStyle name="Normal" xfId="0" builtinId="0"/>
  </cellStyles>
  <dxfs count="29">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color rgb="FF0070C0"/>
      </font>
      <fill>
        <patternFill>
          <bgColor rgb="FFFFFF00"/>
        </patternFill>
      </fill>
      <border>
        <left style="thin">
          <color auto="1"/>
        </left>
        <right style="thin">
          <color auto="1"/>
        </right>
        <top style="thin">
          <color auto="1"/>
        </top>
        <bottom style="thin">
          <color auto="1"/>
        </bottom>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F84B1-E101-4645-A71A-98F35FEFE33F}">
  <dimension ref="A1:A13"/>
  <sheetViews>
    <sheetView zoomScaleNormal="100" workbookViewId="0">
      <selection activeCell="A7" sqref="A7"/>
    </sheetView>
  </sheetViews>
  <sheetFormatPr defaultColWidth="8.81640625" defaultRowHeight="15.5"/>
  <cols>
    <col min="1" max="1" width="138.1796875" style="11" customWidth="1"/>
    <col min="2" max="16384" width="8.81640625" style="11"/>
  </cols>
  <sheetData>
    <row r="1" spans="1:1" ht="23.5">
      <c r="A1" s="14" t="s">
        <v>55</v>
      </c>
    </row>
    <row r="2" spans="1:1">
      <c r="A2" s="13" t="s">
        <v>66</v>
      </c>
    </row>
    <row r="3" spans="1:1" ht="77.5">
      <c r="A3" s="9" t="s">
        <v>67</v>
      </c>
    </row>
    <row r="4" spans="1:1">
      <c r="A4" s="9"/>
    </row>
    <row r="5" spans="1:1">
      <c r="A5" s="12" t="s">
        <v>68</v>
      </c>
    </row>
    <row r="6" spans="1:1" ht="62">
      <c r="A6" s="10" t="s">
        <v>75</v>
      </c>
    </row>
    <row r="7" spans="1:1">
      <c r="A7" s="10" t="s">
        <v>69</v>
      </c>
    </row>
    <row r="8" spans="1:1">
      <c r="A8" s="10" t="s">
        <v>70</v>
      </c>
    </row>
    <row r="9" spans="1:1">
      <c r="A9" s="10" t="s">
        <v>71</v>
      </c>
    </row>
    <row r="10" spans="1:1">
      <c r="A10" s="10" t="s">
        <v>74</v>
      </c>
    </row>
    <row r="12" spans="1:1">
      <c r="A12" s="12" t="s">
        <v>72</v>
      </c>
    </row>
    <row r="13" spans="1:1" ht="31">
      <c r="A13" s="10" t="s">
        <v>73</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fitToPage="1"/>
  </sheetPr>
  <dimension ref="A1:P131"/>
  <sheetViews>
    <sheetView tabSelected="1" zoomScale="70" zoomScaleNormal="70" zoomScaleSheetLayoutView="40" zoomScalePageLayoutView="50" workbookViewId="0">
      <pane ySplit="1" topLeftCell="A2" activePane="bottomLeft" state="frozen"/>
      <selection pane="bottomLeft" activeCell="K106" sqref="K106"/>
    </sheetView>
  </sheetViews>
  <sheetFormatPr defaultColWidth="9.1796875" defaultRowHeight="54.65" customHeight="1"/>
  <cols>
    <col min="1" max="1" width="14.1796875" style="2" customWidth="1"/>
    <col min="2" max="2" width="31" style="25" customWidth="1"/>
    <col min="3" max="3" width="23.81640625" style="25" customWidth="1"/>
    <col min="4" max="4" width="33.1796875" style="16" customWidth="1"/>
    <col min="5" max="5" width="104.6328125" style="26" customWidth="1"/>
    <col min="6" max="6" width="13.54296875" style="25" customWidth="1"/>
    <col min="7" max="7" width="21" style="25" customWidth="1"/>
    <col min="8" max="8" width="16.81640625" style="25" customWidth="1"/>
    <col min="9" max="9" width="14.54296875" style="4" customWidth="1"/>
    <col min="10" max="10" width="23.08984375" style="54" customWidth="1"/>
    <col min="11" max="11" width="17.1796875" style="20" customWidth="1"/>
    <col min="12" max="12" width="21" style="58" customWidth="1"/>
    <col min="13" max="16384" width="9.1796875" style="25"/>
  </cols>
  <sheetData>
    <row r="1" spans="1:16" s="22" customFormat="1" ht="53.5" customHeight="1">
      <c r="A1" s="17" t="s">
        <v>22</v>
      </c>
      <c r="B1" s="21" t="s">
        <v>23</v>
      </c>
      <c r="C1" s="21" t="s">
        <v>24</v>
      </c>
      <c r="D1" s="18" t="s">
        <v>25</v>
      </c>
      <c r="E1" s="17" t="s">
        <v>21</v>
      </c>
      <c r="F1" s="21" t="s">
        <v>18</v>
      </c>
      <c r="G1" s="21" t="s">
        <v>19</v>
      </c>
      <c r="H1" s="21" t="s">
        <v>20</v>
      </c>
      <c r="I1" s="17" t="s">
        <v>53</v>
      </c>
      <c r="J1" s="52" t="s">
        <v>54</v>
      </c>
      <c r="K1" s="19" t="s">
        <v>27</v>
      </c>
      <c r="L1" s="55" t="s">
        <v>56</v>
      </c>
      <c r="M1" s="22" t="s">
        <v>495</v>
      </c>
    </row>
    <row r="2" spans="1:16" ht="54.65" customHeight="1">
      <c r="A2" s="1" t="s">
        <v>314</v>
      </c>
      <c r="B2" s="23" t="s">
        <v>63</v>
      </c>
      <c r="C2" s="23" t="s">
        <v>64</v>
      </c>
      <c r="D2" s="15" t="s">
        <v>315</v>
      </c>
      <c r="E2" s="24" t="s">
        <v>336</v>
      </c>
      <c r="F2" s="23" t="s">
        <v>1</v>
      </c>
      <c r="G2" s="23" t="s">
        <v>28</v>
      </c>
      <c r="H2" s="23" t="s">
        <v>155</v>
      </c>
      <c r="I2" s="3" t="s">
        <v>32</v>
      </c>
      <c r="J2" s="53" t="s">
        <v>3</v>
      </c>
      <c r="K2" s="76" t="str">
        <f>HYPERLINK("mailto:"&amp;VLOOKUP(L2,'CONCAT Codes'!$A$14:$G$26,5,FALSE)&amp;"?subject="&amp;_xlfn.CONCAT(C2," - APPLICANT for ",A2)&amp;"&amp;cc="&amp;'CONCAT Codes'!$A$32&amp;"&amp;body="&amp;D2&amp;"%0A%0APlease see my resume and bio for the above tour.","Click HERE to apply")</f>
        <v>Click HERE to apply</v>
      </c>
      <c r="L2" s="57" t="s">
        <v>60</v>
      </c>
      <c r="M2" s="49"/>
    </row>
    <row r="3" spans="1:16" ht="54.65" customHeight="1">
      <c r="A3" s="63" t="s">
        <v>344</v>
      </c>
      <c r="B3" s="64" t="s">
        <v>63</v>
      </c>
      <c r="C3" s="64" t="s">
        <v>64</v>
      </c>
      <c r="D3" s="63" t="s">
        <v>345</v>
      </c>
      <c r="E3" s="24" t="s">
        <v>402</v>
      </c>
      <c r="F3" s="64" t="s">
        <v>1</v>
      </c>
      <c r="G3" s="64" t="s">
        <v>401</v>
      </c>
      <c r="H3" s="64" t="s">
        <v>155</v>
      </c>
      <c r="I3" s="65" t="s">
        <v>32</v>
      </c>
      <c r="J3" s="67" t="s">
        <v>3</v>
      </c>
      <c r="K3" s="76" t="str">
        <f>HYPERLINK("mailto:"&amp;VLOOKUP(L3,'CONCAT Codes'!$A$14:$G$26,5,FALSE)&amp;"?subject="&amp;_xlfn.CONCAT(C3," - APPLICANT for ",A3)&amp;"&amp;cc="&amp;'CONCAT Codes'!$A$32&amp;"&amp;body="&amp;D3&amp;"%0A%0APlease see my resume and bio for the above tour.","Click HERE to apply")</f>
        <v>Click HERE to apply</v>
      </c>
      <c r="L3" s="64" t="s">
        <v>60</v>
      </c>
      <c r="N3" s="26"/>
    </row>
    <row r="4" spans="1:16" ht="54.65" customHeight="1">
      <c r="A4" s="1" t="s">
        <v>409</v>
      </c>
      <c r="B4" s="23" t="s">
        <v>63</v>
      </c>
      <c r="C4" s="23" t="s">
        <v>64</v>
      </c>
      <c r="D4" s="15" t="s">
        <v>410</v>
      </c>
      <c r="E4" s="66" t="s">
        <v>417</v>
      </c>
      <c r="F4" s="23" t="s">
        <v>1</v>
      </c>
      <c r="G4" s="23" t="s">
        <v>411</v>
      </c>
      <c r="H4" s="23" t="s">
        <v>155</v>
      </c>
      <c r="I4" s="3" t="s">
        <v>32</v>
      </c>
      <c r="J4" s="53" t="s">
        <v>3</v>
      </c>
      <c r="K4" s="76" t="str">
        <f>HYPERLINK("mailto:"&amp;VLOOKUP(L4,'CONCAT Codes'!$A$14:$G$26,5,FALSE)&amp;"?subject="&amp;_xlfn.CONCAT(C4," - APPLICANT for ",A4)&amp;"&amp;cc="&amp;'CONCAT Codes'!$A$32&amp;"&amp;body="&amp;D4&amp;"%0A%0APlease see my resume and bio for the above tour.","Click HERE to apply")</f>
        <v>Click HERE to apply</v>
      </c>
      <c r="L4" s="57" t="s">
        <v>60</v>
      </c>
    </row>
    <row r="5" spans="1:16" ht="54.65" customHeight="1">
      <c r="A5" s="1" t="s">
        <v>435</v>
      </c>
      <c r="B5" s="23" t="s">
        <v>63</v>
      </c>
      <c r="C5" s="23" t="s">
        <v>64</v>
      </c>
      <c r="D5" s="1" t="s">
        <v>362</v>
      </c>
      <c r="E5" s="23" t="s">
        <v>438</v>
      </c>
      <c r="F5" s="24" t="s">
        <v>1</v>
      </c>
      <c r="G5" s="24" t="s">
        <v>436</v>
      </c>
      <c r="H5" s="24" t="s">
        <v>155</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60</v>
      </c>
    </row>
    <row r="6" spans="1:16" ht="54.65" customHeight="1">
      <c r="A6" s="1" t="s">
        <v>459</v>
      </c>
      <c r="B6" s="23" t="s">
        <v>63</v>
      </c>
      <c r="C6" s="23" t="s">
        <v>64</v>
      </c>
      <c r="D6" s="15" t="s">
        <v>460</v>
      </c>
      <c r="E6" s="24" t="s">
        <v>461</v>
      </c>
      <c r="F6" s="23" t="s">
        <v>1</v>
      </c>
      <c r="G6" s="23" t="s">
        <v>163</v>
      </c>
      <c r="H6" s="23" t="s">
        <v>155</v>
      </c>
      <c r="I6" s="3" t="s">
        <v>32</v>
      </c>
      <c r="J6" s="53" t="s">
        <v>3</v>
      </c>
      <c r="K6" s="76" t="str">
        <f>HYPERLINK("mailto:"&amp;VLOOKUP(L6,'CONCAT Codes'!$A$14:$G$26,5,FALSE)&amp;"?subject="&amp;_xlfn.CONCAT(C6," - APPLICANT for ",A6)&amp;"&amp;cc="&amp;'CONCAT Codes'!$A$32&amp;"&amp;body="&amp;D6&amp;"%0A%0APlease see my resume and bio for the above tour.","Click HERE to apply")</f>
        <v>Click HERE to apply</v>
      </c>
      <c r="L6" s="57" t="s">
        <v>60</v>
      </c>
    </row>
    <row r="7" spans="1:16" ht="54.65" customHeight="1">
      <c r="A7" s="63" t="s">
        <v>513</v>
      </c>
      <c r="B7" s="64" t="s">
        <v>63</v>
      </c>
      <c r="C7" s="64" t="s">
        <v>64</v>
      </c>
      <c r="D7" s="63" t="s">
        <v>514</v>
      </c>
      <c r="E7" s="24" t="s">
        <v>531</v>
      </c>
      <c r="F7" s="24" t="s">
        <v>1</v>
      </c>
      <c r="G7" s="64" t="s">
        <v>29</v>
      </c>
      <c r="H7" s="64" t="s">
        <v>155</v>
      </c>
      <c r="I7" s="65" t="s">
        <v>32</v>
      </c>
      <c r="J7" s="67" t="s">
        <v>3</v>
      </c>
      <c r="K7" s="76" t="str">
        <f>HYPERLINK("mailto:"&amp;VLOOKUP(L7,'CONCAT Codes'!$A$14:$G$26,5,FALSE)&amp;"?subject="&amp;_xlfn.CONCAT(C7," - APPLICANT for ",A7)&amp;"&amp;cc="&amp;'CONCAT Codes'!$A$32&amp;"&amp;body="&amp;D7&amp;"%0A%0APlease see my resume and bio for the above tour.","Click HERE to apply")</f>
        <v>Click HERE to apply</v>
      </c>
      <c r="L7" s="64" t="s">
        <v>60</v>
      </c>
    </row>
    <row r="8" spans="1:16" ht="54.65" customHeight="1">
      <c r="A8" s="1" t="s">
        <v>502</v>
      </c>
      <c r="B8" s="23" t="s">
        <v>17</v>
      </c>
      <c r="C8" s="23" t="s">
        <v>30</v>
      </c>
      <c r="D8" s="15" t="s">
        <v>501</v>
      </c>
      <c r="E8" s="24" t="s">
        <v>503</v>
      </c>
      <c r="F8" s="23" t="s">
        <v>16</v>
      </c>
      <c r="G8" s="23" t="s">
        <v>426</v>
      </c>
      <c r="H8" s="23" t="s">
        <v>31</v>
      </c>
      <c r="I8" s="3" t="s">
        <v>32</v>
      </c>
      <c r="J8" s="53" t="s">
        <v>3</v>
      </c>
      <c r="K8" s="76" t="str">
        <f>HYPERLINK("mailto:"&amp;VLOOKUP(L8,'CONCAT Codes'!$A$14:$G$26,5,FALSE)&amp;"?subject="&amp;_xlfn.CONCAT(C8," - APPLICANT for ",A8)&amp;"&amp;cc="&amp;'CONCAT Codes'!$A$32&amp;"&amp;body="&amp;D8&amp;"%0A%0APlease see my resume and bio for the above tour.","Click HERE to apply")</f>
        <v>Click HERE to apply</v>
      </c>
      <c r="L8" s="57" t="s">
        <v>430</v>
      </c>
      <c r="P8" s="26"/>
    </row>
    <row r="9" spans="1:16" ht="54.65" customHeight="1">
      <c r="A9" s="1" t="s">
        <v>598</v>
      </c>
      <c r="B9" s="23" t="s">
        <v>63</v>
      </c>
      <c r="C9" s="23" t="s">
        <v>64</v>
      </c>
      <c r="D9" s="15" t="s">
        <v>599</v>
      </c>
      <c r="E9" s="24" t="s">
        <v>602</v>
      </c>
      <c r="F9" s="23" t="s">
        <v>1</v>
      </c>
      <c r="G9" s="23" t="s">
        <v>215</v>
      </c>
      <c r="H9" s="23" t="s">
        <v>155</v>
      </c>
      <c r="I9" s="3" t="s">
        <v>32</v>
      </c>
      <c r="J9" s="53" t="s">
        <v>3</v>
      </c>
      <c r="K9" s="76" t="str">
        <f>HYPERLINK("mailto:"&amp;VLOOKUP(L9,'CONCAT Codes'!$A$14:$G$26,5,FALSE)&amp;"?subject="&amp;_xlfn.CONCAT(C9," - APPLICANT for ",A9)&amp;"&amp;cc="&amp;'CONCAT Codes'!$A$32&amp;"&amp;body="&amp;D9&amp;"%0A%0APlease see my resume and bio for the above tour.","Click HERE to apply")</f>
        <v>Click HERE to apply</v>
      </c>
      <c r="L9" s="57" t="s">
        <v>60</v>
      </c>
    </row>
    <row r="10" spans="1:16" ht="54.65" customHeight="1">
      <c r="A10" s="1" t="s">
        <v>655</v>
      </c>
      <c r="B10" s="23" t="s">
        <v>63</v>
      </c>
      <c r="C10" s="23" t="s">
        <v>64</v>
      </c>
      <c r="D10" s="15" t="s">
        <v>656</v>
      </c>
      <c r="E10" s="24" t="s">
        <v>664</v>
      </c>
      <c r="F10" s="23" t="s">
        <v>1</v>
      </c>
      <c r="G10" s="23" t="s">
        <v>51</v>
      </c>
      <c r="H10" s="23" t="s">
        <v>155</v>
      </c>
      <c r="I10" s="3" t="s">
        <v>32</v>
      </c>
      <c r="J10" s="53" t="s">
        <v>3</v>
      </c>
      <c r="K10" s="76" t="str">
        <f>HYPERLINK("mailto:"&amp;VLOOKUP(L10,'CONCAT Codes'!$A$14:$G$26,5,FALSE)&amp;"?subject="&amp;_xlfn.CONCAT(C10," - APPLICANT for ",A10)&amp;"&amp;cc="&amp;'CONCAT Codes'!$A$32&amp;"&amp;body="&amp;D10&amp;"%0A%0APlease see my resume and bio for the above tour.","Click HERE to apply")</f>
        <v>Click HERE to apply</v>
      </c>
      <c r="L10" s="57" t="s">
        <v>60</v>
      </c>
    </row>
    <row r="11" spans="1:16" ht="54.65" customHeight="1">
      <c r="A11" s="1" t="s">
        <v>657</v>
      </c>
      <c r="B11" s="23" t="s">
        <v>63</v>
      </c>
      <c r="C11" s="23" t="s">
        <v>64</v>
      </c>
      <c r="D11" s="86" t="s">
        <v>673</v>
      </c>
      <c r="E11" s="87" t="s">
        <v>672</v>
      </c>
      <c r="F11" s="23" t="s">
        <v>1</v>
      </c>
      <c r="G11" s="23" t="s">
        <v>51</v>
      </c>
      <c r="H11" s="23" t="s">
        <v>155</v>
      </c>
      <c r="I11" s="3" t="s">
        <v>32</v>
      </c>
      <c r="J11" s="53" t="s">
        <v>3</v>
      </c>
      <c r="K11" s="76" t="str">
        <f>HYPERLINK("mailto:"&amp;VLOOKUP(L11,'CONCAT Codes'!$A$14:$G$26,5,FALSE)&amp;"?subject="&amp;_xlfn.CONCAT(C11," - APPLICANT for ",A11)&amp;"&amp;cc="&amp;'CONCAT Codes'!$A$32&amp;"&amp;body="&amp;D11&amp;"%0A%0APlease see my resume and bio for the above tour.","Click HERE to apply")</f>
        <v>Click HERE to apply</v>
      </c>
      <c r="L11" s="57" t="s">
        <v>60</v>
      </c>
    </row>
    <row r="12" spans="1:16" ht="54.65" customHeight="1">
      <c r="A12" s="1" t="s">
        <v>184</v>
      </c>
      <c r="B12" s="23" t="s">
        <v>8</v>
      </c>
      <c r="C12" s="23" t="s">
        <v>48</v>
      </c>
      <c r="D12" s="15" t="s">
        <v>185</v>
      </c>
      <c r="E12" s="24" t="s">
        <v>296</v>
      </c>
      <c r="F12" s="23" t="s">
        <v>26</v>
      </c>
      <c r="G12" s="23" t="s">
        <v>40</v>
      </c>
      <c r="H12" s="23" t="s">
        <v>9</v>
      </c>
      <c r="I12" s="3" t="s">
        <v>7</v>
      </c>
      <c r="J12" s="53" t="s">
        <v>3</v>
      </c>
      <c r="K12" s="76" t="str">
        <f>HYPERLINK("mailto:"&amp;VLOOKUP(L12,'CONCAT Codes'!$A$14:$G$26,5,FALSE)&amp;"?subject="&amp;_xlfn.CONCAT(C12," - APPLICANT for ",A12)&amp;"&amp;cc="&amp;'CONCAT Codes'!$A$32&amp;"&amp;body="&amp;D12&amp;"%0A%0APlease see my resume and bio for the above tour.","Click HERE to apply")</f>
        <v>Click HERE to apply</v>
      </c>
      <c r="L12" s="57" t="s">
        <v>78</v>
      </c>
    </row>
    <row r="13" spans="1:16" ht="54.65" customHeight="1">
      <c r="A13" s="1" t="s">
        <v>390</v>
      </c>
      <c r="B13" s="23" t="s">
        <v>37</v>
      </c>
      <c r="C13" s="23" t="s">
        <v>391</v>
      </c>
      <c r="D13" s="15" t="s">
        <v>392</v>
      </c>
      <c r="E13" s="24" t="s">
        <v>475</v>
      </c>
      <c r="F13" s="23" t="s">
        <v>1</v>
      </c>
      <c r="G13" s="23" t="s">
        <v>393</v>
      </c>
      <c r="H13" s="23" t="s">
        <v>394</v>
      </c>
      <c r="I13" s="3" t="s">
        <v>7</v>
      </c>
      <c r="J13" s="53" t="s">
        <v>3</v>
      </c>
      <c r="K13" s="76" t="str">
        <f>HYPERLINK("mailto:"&amp;VLOOKUP(L13,'CONCAT Codes'!$A$14:$G$26,5,FALSE)&amp;"?subject="&amp;_xlfn.CONCAT(C13," - APPLICANT for ",A13)&amp;"&amp;cc="&amp;'CONCAT Codes'!$A$32&amp;"&amp;body="&amp;D13&amp;"%0A%0APlease see my resume and bio for the above tour.","Click HERE to apply")</f>
        <v>Click HERE to apply</v>
      </c>
      <c r="L13" s="57" t="s">
        <v>429</v>
      </c>
    </row>
    <row r="14" spans="1:16" ht="54.65" customHeight="1">
      <c r="A14" s="1" t="s">
        <v>395</v>
      </c>
      <c r="B14" s="23" t="s">
        <v>37</v>
      </c>
      <c r="C14" s="23" t="s">
        <v>391</v>
      </c>
      <c r="D14" s="15" t="s">
        <v>396</v>
      </c>
      <c r="E14" s="24" t="s">
        <v>400</v>
      </c>
      <c r="F14" s="23" t="s">
        <v>1</v>
      </c>
      <c r="G14" s="23" t="s">
        <v>162</v>
      </c>
      <c r="H14" s="23" t="s">
        <v>394</v>
      </c>
      <c r="I14" s="3" t="s">
        <v>7</v>
      </c>
      <c r="J14" s="53" t="s">
        <v>3</v>
      </c>
      <c r="K14" s="76" t="str">
        <f>HYPERLINK("mailto:"&amp;VLOOKUP(L14,'CONCAT Codes'!$A$14:$G$26,5,FALSE)&amp;"?subject="&amp;_xlfn.CONCAT(C14," - APPLICANT for ",A14)&amp;"&amp;cc="&amp;'CONCAT Codes'!$A$32&amp;"&amp;body="&amp;D14&amp;"%0A%0APlease see my resume and bio for the above tour.","Click HERE to apply")</f>
        <v>Click HERE to apply</v>
      </c>
      <c r="L14" s="57" t="s">
        <v>429</v>
      </c>
    </row>
    <row r="15" spans="1:16" ht="54.65" customHeight="1">
      <c r="A15" s="1" t="s">
        <v>548</v>
      </c>
      <c r="B15" s="23" t="s">
        <v>37</v>
      </c>
      <c r="C15" s="23" t="s">
        <v>549</v>
      </c>
      <c r="D15" s="15" t="s">
        <v>550</v>
      </c>
      <c r="E15" s="24" t="s">
        <v>577</v>
      </c>
      <c r="F15" s="23" t="s">
        <v>1</v>
      </c>
      <c r="G15" s="23" t="s">
        <v>551</v>
      </c>
      <c r="H15" s="23" t="s">
        <v>552</v>
      </c>
      <c r="I15" s="3" t="s">
        <v>7</v>
      </c>
      <c r="J15" s="53" t="s">
        <v>3</v>
      </c>
      <c r="K15" s="76" t="str">
        <f>HYPERLINK("mailto:"&amp;VLOOKUP(L15,'CONCAT Codes'!$A$14:$G$26,5,FALSE)&amp;"?subject="&amp;_xlfn.CONCAT(C15," - APPLICANT for ",A15)&amp;"&amp;cc="&amp;'CONCAT Codes'!$A$32&amp;"&amp;body="&amp;D15&amp;"%0A%0APlease see my resume and bio for the above tour.","Click HERE to apply")</f>
        <v>Click HERE to apply</v>
      </c>
      <c r="L15" s="57" t="s">
        <v>429</v>
      </c>
    </row>
    <row r="16" spans="1:16" ht="54.65" customHeight="1">
      <c r="A16" s="1" t="s">
        <v>561</v>
      </c>
      <c r="B16" s="23" t="s">
        <v>37</v>
      </c>
      <c r="C16" s="23" t="s">
        <v>562</v>
      </c>
      <c r="D16" s="15" t="s">
        <v>563</v>
      </c>
      <c r="E16" s="24" t="s">
        <v>575</v>
      </c>
      <c r="F16" s="23" t="s">
        <v>1</v>
      </c>
      <c r="G16" s="23" t="s">
        <v>564</v>
      </c>
      <c r="H16" s="23" t="s">
        <v>565</v>
      </c>
      <c r="I16" s="3" t="s">
        <v>7</v>
      </c>
      <c r="J16" s="53" t="s">
        <v>3</v>
      </c>
      <c r="K16" s="76" t="str">
        <f>HYPERLINK("mailto:"&amp;VLOOKUP(L16,'CONCAT Codes'!$A$14:$G$26,5,FALSE)&amp;"?subject="&amp;_xlfn.CONCAT(C16," - APPLICANT for ",A16)&amp;"&amp;cc="&amp;'CONCAT Codes'!$A$32&amp;"&amp;body="&amp;D16&amp;"%0A%0APlease see my resume and bio for the above tour.","Click HERE to apply")</f>
        <v>Click HERE to apply</v>
      </c>
      <c r="L16" s="57" t="s">
        <v>429</v>
      </c>
    </row>
    <row r="17" spans="1:14" ht="54.65" customHeight="1">
      <c r="A17" s="1" t="s">
        <v>566</v>
      </c>
      <c r="B17" s="23" t="s">
        <v>37</v>
      </c>
      <c r="C17" s="23" t="s">
        <v>562</v>
      </c>
      <c r="D17" s="15" t="s">
        <v>567</v>
      </c>
      <c r="E17" s="24" t="s">
        <v>574</v>
      </c>
      <c r="F17" s="23" t="s">
        <v>1</v>
      </c>
      <c r="G17" s="23" t="s">
        <v>551</v>
      </c>
      <c r="H17" s="23" t="s">
        <v>572</v>
      </c>
      <c r="I17" s="3" t="s">
        <v>7</v>
      </c>
      <c r="J17" s="53" t="s">
        <v>3</v>
      </c>
      <c r="K17" s="76" t="str">
        <f>HYPERLINK("mailto:"&amp;VLOOKUP(L17,'CONCAT Codes'!$A$14:$G$26,5,FALSE)&amp;"?subject="&amp;_xlfn.CONCAT(C17," - APPLICANT for ",A17)&amp;"&amp;cc="&amp;'CONCAT Codes'!$A$32&amp;"&amp;body="&amp;D17&amp;"%0A%0APlease see my resume and bio for the above tour.","Click HERE to apply")</f>
        <v>Click HERE to apply</v>
      </c>
      <c r="L17" s="57" t="s">
        <v>429</v>
      </c>
    </row>
    <row r="18" spans="1:14" ht="54.65" customHeight="1">
      <c r="A18" s="1" t="s">
        <v>568</v>
      </c>
      <c r="B18" s="23" t="s">
        <v>37</v>
      </c>
      <c r="C18" s="23" t="s">
        <v>562</v>
      </c>
      <c r="D18" s="15" t="s">
        <v>567</v>
      </c>
      <c r="E18" s="24" t="s">
        <v>576</v>
      </c>
      <c r="F18" s="23" t="s">
        <v>1</v>
      </c>
      <c r="G18" s="23" t="s">
        <v>551</v>
      </c>
      <c r="H18" s="23" t="s">
        <v>571</v>
      </c>
      <c r="I18" s="3" t="s">
        <v>7</v>
      </c>
      <c r="J18" s="53" t="s">
        <v>3</v>
      </c>
      <c r="K18" s="76" t="str">
        <f>HYPERLINK("mailto:"&amp;VLOOKUP(L18,'CONCAT Codes'!$A$14:$G$26,5,FALSE)&amp;"?subject="&amp;_xlfn.CONCAT(C18," - APPLICANT for ",A18)&amp;"&amp;cc="&amp;'CONCAT Codes'!$A$32&amp;"&amp;body="&amp;D18&amp;"%0A%0APlease see my resume and bio for the above tour.","Click HERE to apply")</f>
        <v>Click HERE to apply</v>
      </c>
      <c r="L18" s="57" t="s">
        <v>429</v>
      </c>
    </row>
    <row r="19" spans="1:14" ht="54.65" customHeight="1">
      <c r="A19" s="1" t="s">
        <v>608</v>
      </c>
      <c r="B19" s="23" t="s">
        <v>0</v>
      </c>
      <c r="C19" s="23" t="s">
        <v>178</v>
      </c>
      <c r="D19" s="15" t="s">
        <v>609</v>
      </c>
      <c r="E19" s="24" t="s">
        <v>612</v>
      </c>
      <c r="F19" s="23" t="s">
        <v>1</v>
      </c>
      <c r="G19" s="23" t="s">
        <v>51</v>
      </c>
      <c r="H19" s="23" t="s">
        <v>610</v>
      </c>
      <c r="I19" s="3" t="s">
        <v>7</v>
      </c>
      <c r="J19" s="53" t="s">
        <v>3</v>
      </c>
      <c r="K19" s="76" t="str">
        <f>HYPERLINK("mailto:"&amp;VLOOKUP(L19,'CONCAT Codes'!$A$14:$G$26,5,FALSE)&amp;"?subject="&amp;_xlfn.CONCAT(C19," - APPLICANT for ",A19)&amp;"&amp;cc="&amp;'CONCAT Codes'!$A$32&amp;"&amp;body="&amp;D19&amp;"%0A%0APlease see my resume and bio for the above tour.","Click HERE to apply")</f>
        <v>Click HERE to apply</v>
      </c>
      <c r="L19" s="57" t="s">
        <v>430</v>
      </c>
    </row>
    <row r="20" spans="1:14" ht="54.65" customHeight="1">
      <c r="A20" s="1" t="s">
        <v>732</v>
      </c>
      <c r="B20" s="23" t="s">
        <v>8</v>
      </c>
      <c r="C20" s="23" t="s">
        <v>718</v>
      </c>
      <c r="D20" s="15" t="s">
        <v>733</v>
      </c>
      <c r="E20" s="24" t="s">
        <v>745</v>
      </c>
      <c r="F20" s="23" t="s">
        <v>26</v>
      </c>
      <c r="G20" s="23" t="s">
        <v>29</v>
      </c>
      <c r="H20" s="23" t="s">
        <v>9</v>
      </c>
      <c r="I20" s="3" t="s">
        <v>7</v>
      </c>
      <c r="J20" s="53" t="s">
        <v>3</v>
      </c>
      <c r="K20" s="76" t="str">
        <f>HYPERLINK("mailto:"&amp;VLOOKUP(L20,'CONCAT Codes'!$A$14:$G$26,5,FALSE)&amp;"?subject="&amp;_xlfn.CONCAT(C20," - APPLICANT for ",A20)&amp;"&amp;cc="&amp;'CONCAT Codes'!$A$32&amp;"&amp;body="&amp;D20&amp;"%0A%0APlease see my resume and bio for the above tour.","Click HERE to apply")</f>
        <v>Click HERE to apply</v>
      </c>
      <c r="L20" s="57" t="s">
        <v>78</v>
      </c>
    </row>
    <row r="21" spans="1:14" ht="54.65" customHeight="1">
      <c r="A21" s="1" t="s">
        <v>193</v>
      </c>
      <c r="B21" s="23" t="s">
        <v>194</v>
      </c>
      <c r="C21" s="23" t="s">
        <v>195</v>
      </c>
      <c r="D21" s="15" t="s">
        <v>196</v>
      </c>
      <c r="E21" s="24" t="s">
        <v>198</v>
      </c>
      <c r="F21" s="23" t="s">
        <v>16</v>
      </c>
      <c r="G21" s="23" t="s">
        <v>65</v>
      </c>
      <c r="H21" s="23" t="s">
        <v>197</v>
      </c>
      <c r="I21" s="3" t="s">
        <v>11</v>
      </c>
      <c r="J21" s="53" t="s">
        <v>3</v>
      </c>
      <c r="K21" s="76" t="str">
        <f>HYPERLINK("mailto:"&amp;VLOOKUP(L21,'CONCAT Codes'!$A$14:$G$26,5,FALSE)&amp;"?subject="&amp;_xlfn.CONCAT(C21," - APPLICANT for ",A21)&amp;"&amp;cc="&amp;'CONCAT Codes'!$A$32&amp;"&amp;body="&amp;D21&amp;"%0A%0APlease see my resume and bio for the above tour.","Click HERE to apply")</f>
        <v>Click HERE to apply</v>
      </c>
      <c r="L21" s="57" t="s">
        <v>78</v>
      </c>
    </row>
    <row r="22" spans="1:14" ht="54.65" customHeight="1">
      <c r="A22" s="1" t="s">
        <v>244</v>
      </c>
      <c r="B22" s="23" t="s">
        <v>37</v>
      </c>
      <c r="C22" s="23" t="s">
        <v>245</v>
      </c>
      <c r="D22" s="15" t="s">
        <v>246</v>
      </c>
      <c r="E22" s="24" t="s">
        <v>254</v>
      </c>
      <c r="F22" s="23" t="s">
        <v>1</v>
      </c>
      <c r="G22" s="23" t="s">
        <v>40</v>
      </c>
      <c r="H22" s="23" t="s">
        <v>247</v>
      </c>
      <c r="I22" s="3" t="s">
        <v>11</v>
      </c>
      <c r="J22" s="53" t="s">
        <v>3</v>
      </c>
      <c r="K22" s="76" t="str">
        <f>HYPERLINK("mailto:"&amp;VLOOKUP(L22,'CONCAT Codes'!$A$14:$G$26,5,FALSE)&amp;"?subject="&amp;_xlfn.CONCAT(C22," - APPLICANT for ",A22)&amp;"&amp;cc="&amp;'CONCAT Codes'!$A$32&amp;"&amp;body="&amp;D22&amp;"%0A%0APlease see my resume and bio for the above tour.","Click HERE to apply")</f>
        <v>Click HERE to apply</v>
      </c>
      <c r="L22" s="57" t="s">
        <v>429</v>
      </c>
      <c r="N22" s="50"/>
    </row>
    <row r="23" spans="1:14" ht="54.65" customHeight="1">
      <c r="A23" s="1" t="s">
        <v>261</v>
      </c>
      <c r="B23" s="23" t="s">
        <v>37</v>
      </c>
      <c r="C23" s="23" t="s">
        <v>245</v>
      </c>
      <c r="D23" s="15" t="s">
        <v>259</v>
      </c>
      <c r="E23" s="24" t="s">
        <v>266</v>
      </c>
      <c r="F23" s="23" t="s">
        <v>1</v>
      </c>
      <c r="G23" s="23" t="s">
        <v>262</v>
      </c>
      <c r="H23" s="23" t="s">
        <v>258</v>
      </c>
      <c r="I23" s="3" t="s">
        <v>11</v>
      </c>
      <c r="J23" s="53" t="s">
        <v>3</v>
      </c>
      <c r="K23" s="76" t="str">
        <f>HYPERLINK("mailto:"&amp;VLOOKUP(L23,'CONCAT Codes'!$A$14:$G$26,5,FALSE)&amp;"?subject="&amp;_xlfn.CONCAT(C23," - APPLICANT for ",A23)&amp;"&amp;cc="&amp;'CONCAT Codes'!$A$32&amp;"&amp;body="&amp;D23&amp;"%0A%0APlease see my resume and bio for the above tour.","Click HERE to apply")</f>
        <v>Click HERE to apply</v>
      </c>
      <c r="L23" s="57" t="s">
        <v>429</v>
      </c>
      <c r="N23" s="50"/>
    </row>
    <row r="24" spans="1:14" ht="54.65" customHeight="1">
      <c r="A24" s="1" t="s">
        <v>263</v>
      </c>
      <c r="B24" s="23" t="s">
        <v>37</v>
      </c>
      <c r="C24" s="23" t="s">
        <v>245</v>
      </c>
      <c r="D24" s="15" t="s">
        <v>264</v>
      </c>
      <c r="E24" s="24" t="s">
        <v>267</v>
      </c>
      <c r="F24" s="23" t="s">
        <v>1</v>
      </c>
      <c r="G24" s="23" t="s">
        <v>260</v>
      </c>
      <c r="H24" s="23" t="s">
        <v>258</v>
      </c>
      <c r="I24" s="3" t="s">
        <v>11</v>
      </c>
      <c r="J24" s="53" t="s">
        <v>3</v>
      </c>
      <c r="K24" s="76" t="str">
        <f>HYPERLINK("mailto:"&amp;VLOOKUP(L24,'CONCAT Codes'!$A$14:$G$26,5,FALSE)&amp;"?subject="&amp;_xlfn.CONCAT(C24," - APPLICANT for ",A24)&amp;"&amp;cc="&amp;'CONCAT Codes'!$A$32&amp;"&amp;body="&amp;D24&amp;"%0A%0APlease see my resume and bio for the above tour.","Click HERE to apply")</f>
        <v>Click HERE to apply</v>
      </c>
      <c r="L24" s="57" t="s">
        <v>429</v>
      </c>
      <c r="N24" s="50"/>
    </row>
    <row r="25" spans="1:14" ht="54.65" customHeight="1">
      <c r="A25" s="1" t="s">
        <v>486</v>
      </c>
      <c r="B25" s="23" t="s">
        <v>37</v>
      </c>
      <c r="C25" s="23" t="s">
        <v>245</v>
      </c>
      <c r="D25" s="15" t="s">
        <v>382</v>
      </c>
      <c r="E25" s="24" t="s">
        <v>498</v>
      </c>
      <c r="F25" s="23" t="s">
        <v>1</v>
      </c>
      <c r="G25" s="23" t="s">
        <v>487</v>
      </c>
      <c r="H25" s="23" t="s">
        <v>258</v>
      </c>
      <c r="I25" s="3" t="s">
        <v>11</v>
      </c>
      <c r="J25" s="53" t="s">
        <v>3</v>
      </c>
      <c r="K25" s="76" t="str">
        <f>HYPERLINK("mailto:"&amp;VLOOKUP(L25,'CONCAT Codes'!$A$14:$G$26,5,FALSE)&amp;"?subject="&amp;_xlfn.CONCAT(C25," - APPLICANT for ",A25)&amp;"&amp;cc="&amp;'CONCAT Codes'!$A$32&amp;"&amp;body="&amp;D25&amp;"%0A%0APlease see my resume and bio for the above tour.","Click HERE to apply")</f>
        <v>Click HERE to apply</v>
      </c>
      <c r="L25" s="57" t="s">
        <v>429</v>
      </c>
      <c r="M25" s="49"/>
      <c r="N25" s="50"/>
    </row>
    <row r="26" spans="1:14" s="50" customFormat="1" ht="54.65" customHeight="1">
      <c r="A26" s="1" t="s">
        <v>616</v>
      </c>
      <c r="B26" s="23" t="s">
        <v>194</v>
      </c>
      <c r="C26" s="23" t="s">
        <v>617</v>
      </c>
      <c r="D26" s="15" t="s">
        <v>618</v>
      </c>
      <c r="E26" s="24" t="s">
        <v>620</v>
      </c>
      <c r="F26" s="23" t="s">
        <v>16</v>
      </c>
      <c r="G26" s="23" t="s">
        <v>465</v>
      </c>
      <c r="H26" s="23" t="s">
        <v>197</v>
      </c>
      <c r="I26" s="3" t="s">
        <v>11</v>
      </c>
      <c r="J26" s="53" t="s">
        <v>3</v>
      </c>
      <c r="K26" s="76" t="str">
        <f>HYPERLINK("mailto:"&amp;VLOOKUP(L26,'CONCAT Codes'!$A$14:$G$26,5,FALSE)&amp;"?subject="&amp;_xlfn.CONCAT(C26," - APPLICANT for ",A26)&amp;"&amp;cc="&amp;'CONCAT Codes'!$A$32&amp;"&amp;body="&amp;D26&amp;"%0A%0APlease see my resume and bio for the above tour.","Click HERE to apply")</f>
        <v>Click HERE to apply</v>
      </c>
      <c r="L26" s="57" t="s">
        <v>78</v>
      </c>
      <c r="M26" s="25"/>
    </row>
    <row r="27" spans="1:14" s="50" customFormat="1" ht="54.65" customHeight="1">
      <c r="A27" s="1" t="s">
        <v>431</v>
      </c>
      <c r="B27" s="23" t="s">
        <v>37</v>
      </c>
      <c r="C27" s="23" t="s">
        <v>432</v>
      </c>
      <c r="D27" s="1" t="s">
        <v>284</v>
      </c>
      <c r="E27" s="23" t="s">
        <v>504</v>
      </c>
      <c r="F27" s="24" t="s">
        <v>1</v>
      </c>
      <c r="G27" s="24" t="s">
        <v>52</v>
      </c>
      <c r="H27" s="24" t="s">
        <v>433</v>
      </c>
      <c r="I27" s="3" t="s">
        <v>434</v>
      </c>
      <c r="J27" s="62" t="s">
        <v>3</v>
      </c>
      <c r="K27" s="76" t="str">
        <f>HYPERLINK("mailto:"&amp;VLOOKUP(L27,'CONCAT Codes'!$A$14:$G$26,5,FALSE)&amp;"?subject="&amp;_xlfn.CONCAT(C27," - APPLICANT for ",A27)&amp;"&amp;cc="&amp;'CONCAT Codes'!$A$32&amp;"&amp;body="&amp;D27&amp;"%0A%0APlease see my resume and bio for the above tour.","Click HERE to apply")</f>
        <v>Click HERE to apply</v>
      </c>
      <c r="L27" s="24" t="s">
        <v>429</v>
      </c>
      <c r="M27" s="25"/>
      <c r="N27" s="25"/>
    </row>
    <row r="28" spans="1:14" s="50" customFormat="1" ht="54.65" customHeight="1">
      <c r="A28" s="1" t="s">
        <v>424</v>
      </c>
      <c r="B28" s="23" t="s">
        <v>8</v>
      </c>
      <c r="C28" s="23" t="s">
        <v>229</v>
      </c>
      <c r="D28" s="1" t="s">
        <v>425</v>
      </c>
      <c r="E28" s="23" t="s">
        <v>449</v>
      </c>
      <c r="F28" s="24" t="s">
        <v>26</v>
      </c>
      <c r="G28" s="24" t="s">
        <v>426</v>
      </c>
      <c r="H28" s="24" t="s">
        <v>159</v>
      </c>
      <c r="I28" s="3" t="s">
        <v>160</v>
      </c>
      <c r="J28" s="62" t="s">
        <v>3</v>
      </c>
      <c r="K28" s="76" t="str">
        <f>HYPERLINK("mailto:"&amp;VLOOKUP(L28,'CONCAT Codes'!$A$14:$G$26,5,FALSE)&amp;"?subject="&amp;_xlfn.CONCAT(C28," - APPLICANT for ",A28)&amp;"&amp;cc="&amp;'CONCAT Codes'!$A$32&amp;"&amp;body="&amp;D28&amp;"%0A%0APlease see my resume and bio for the above tour.","Click HERE to apply")</f>
        <v>Click HERE to apply</v>
      </c>
      <c r="L28" s="24" t="s">
        <v>78</v>
      </c>
      <c r="M28" s="25"/>
      <c r="N28" s="25"/>
    </row>
    <row r="29" spans="1:14" s="50" customFormat="1" ht="54.65" customHeight="1">
      <c r="A29" s="1" t="s">
        <v>427</v>
      </c>
      <c r="B29" s="23" t="s">
        <v>8</v>
      </c>
      <c r="C29" s="23" t="s">
        <v>229</v>
      </c>
      <c r="D29" s="1" t="s">
        <v>428</v>
      </c>
      <c r="E29" s="23" t="s">
        <v>450</v>
      </c>
      <c r="F29" s="24" t="s">
        <v>26</v>
      </c>
      <c r="G29" s="24" t="s">
        <v>210</v>
      </c>
      <c r="H29" s="24" t="s">
        <v>159</v>
      </c>
      <c r="I29" s="3" t="s">
        <v>160</v>
      </c>
      <c r="J29" s="62" t="s">
        <v>3</v>
      </c>
      <c r="K29" s="76" t="str">
        <f>HYPERLINK("mailto:"&amp;VLOOKUP(L29,'CONCAT Codes'!$A$14:$G$26,5,FALSE)&amp;"?subject="&amp;_xlfn.CONCAT(C29," - APPLICANT for ",A29)&amp;"&amp;cc="&amp;'CONCAT Codes'!$A$32&amp;"&amp;body="&amp;D29&amp;"%0A%0APlease see my resume and bio for the above tour.","Click HERE to apply")</f>
        <v>Click HERE to apply</v>
      </c>
      <c r="L29" s="24" t="s">
        <v>78</v>
      </c>
      <c r="M29" s="25"/>
      <c r="N29" s="25"/>
    </row>
    <row r="30" spans="1:14" ht="54.65" customHeight="1">
      <c r="A30" s="1" t="s">
        <v>626</v>
      </c>
      <c r="B30" s="23" t="s">
        <v>8</v>
      </c>
      <c r="C30" s="23" t="s">
        <v>381</v>
      </c>
      <c r="D30" s="15" t="s">
        <v>627</v>
      </c>
      <c r="E30" s="24" t="s">
        <v>666</v>
      </c>
      <c r="F30" s="23" t="s">
        <v>1</v>
      </c>
      <c r="G30" s="23" t="s">
        <v>215</v>
      </c>
      <c r="H30" s="23" t="s">
        <v>159</v>
      </c>
      <c r="I30" s="3" t="s">
        <v>160</v>
      </c>
      <c r="J30" s="53" t="s">
        <v>3</v>
      </c>
      <c r="K30" s="76" t="str">
        <f>HYPERLINK("mailto:"&amp;VLOOKUP(L30,'CONCAT Codes'!$A$14:$G$26,5,FALSE)&amp;"?subject="&amp;_xlfn.CONCAT(C30," - APPLICANT for ",A30)&amp;"&amp;cc="&amp;'CONCAT Codes'!$A$32&amp;"&amp;body="&amp;D30&amp;"%0A%0APlease see my resume and bio for the above tour.","Click HERE to apply")</f>
        <v>Click HERE to apply</v>
      </c>
      <c r="L30" s="57" t="s">
        <v>78</v>
      </c>
    </row>
    <row r="31" spans="1:14" ht="54.65" customHeight="1">
      <c r="A31" s="1" t="s">
        <v>628</v>
      </c>
      <c r="B31" s="23" t="s">
        <v>8</v>
      </c>
      <c r="C31" s="23" t="s">
        <v>381</v>
      </c>
      <c r="D31" s="15" t="s">
        <v>629</v>
      </c>
      <c r="E31" s="24" t="s">
        <v>665</v>
      </c>
      <c r="F31" s="23" t="s">
        <v>1</v>
      </c>
      <c r="G31" s="23" t="s">
        <v>630</v>
      </c>
      <c r="H31" s="23" t="s">
        <v>159</v>
      </c>
      <c r="I31" s="3" t="s">
        <v>160</v>
      </c>
      <c r="J31" s="53" t="s">
        <v>3</v>
      </c>
      <c r="K31" s="76" t="str">
        <f>HYPERLINK("mailto:"&amp;VLOOKUP(L31,'CONCAT Codes'!$A$14:$G$26,5,FALSE)&amp;"?subject="&amp;_xlfn.CONCAT(C31," - APPLICANT for ",A31)&amp;"&amp;cc="&amp;'CONCAT Codes'!$A$32&amp;"&amp;body="&amp;D31&amp;"%0A%0APlease see my resume and bio for the above tour.","Click HERE to apply")</f>
        <v>Click HERE to apply</v>
      </c>
      <c r="L31" s="57" t="s">
        <v>78</v>
      </c>
    </row>
    <row r="32" spans="1:14" ht="54.65" customHeight="1">
      <c r="A32" s="1" t="s">
        <v>631</v>
      </c>
      <c r="B32" s="23" t="s">
        <v>8</v>
      </c>
      <c r="C32" s="23" t="s">
        <v>381</v>
      </c>
      <c r="D32" s="15" t="s">
        <v>674</v>
      </c>
      <c r="E32" s="87" t="s">
        <v>676</v>
      </c>
      <c r="F32" s="23" t="s">
        <v>16</v>
      </c>
      <c r="G32" s="23" t="s">
        <v>33</v>
      </c>
      <c r="H32" s="23" t="s">
        <v>159</v>
      </c>
      <c r="I32" s="3" t="s">
        <v>160</v>
      </c>
      <c r="J32" s="53" t="s">
        <v>3</v>
      </c>
      <c r="K32" s="76" t="str">
        <f>HYPERLINK("mailto:"&amp;VLOOKUP(L32,'CONCAT Codes'!$A$14:$G$26,5,FALSE)&amp;"?subject="&amp;_xlfn.CONCAT(C32," - APPLICANT for ",A32)&amp;"&amp;cc="&amp;'CONCAT Codes'!$A$32&amp;"&amp;body="&amp;D32&amp;"%0A%0APlease see my resume and bio for the above tour.","Click HERE to apply")</f>
        <v>Click HERE to apply</v>
      </c>
      <c r="L32" s="57" t="s">
        <v>78</v>
      </c>
    </row>
    <row r="33" spans="1:12" ht="54.65" customHeight="1">
      <c r="A33" s="1" t="s">
        <v>632</v>
      </c>
      <c r="B33" s="23" t="s">
        <v>8</v>
      </c>
      <c r="C33" s="23" t="s">
        <v>381</v>
      </c>
      <c r="D33" s="15" t="s">
        <v>675</v>
      </c>
      <c r="E33" s="87" t="s">
        <v>677</v>
      </c>
      <c r="F33" s="23" t="s">
        <v>16</v>
      </c>
      <c r="G33" s="23" t="s">
        <v>33</v>
      </c>
      <c r="H33" s="23" t="s">
        <v>159</v>
      </c>
      <c r="I33" s="3" t="s">
        <v>160</v>
      </c>
      <c r="J33" s="53" t="s">
        <v>3</v>
      </c>
      <c r="K33" s="76" t="str">
        <f>HYPERLINK("mailto:"&amp;VLOOKUP(L33,'CONCAT Codes'!$A$14:$G$26,5,FALSE)&amp;"?subject="&amp;_xlfn.CONCAT(C33," - APPLICANT for ",A33)&amp;"&amp;cc="&amp;'CONCAT Codes'!$A$32&amp;"&amp;body="&amp;D33&amp;"%0A%0APlease see my resume and bio for the above tour.","Click HERE to apply")</f>
        <v>Click HERE to apply</v>
      </c>
      <c r="L33" s="57" t="s">
        <v>78</v>
      </c>
    </row>
    <row r="34" spans="1:12" ht="54.65" customHeight="1">
      <c r="A34" s="1" t="s">
        <v>724</v>
      </c>
      <c r="B34" s="23" t="s">
        <v>8</v>
      </c>
      <c r="C34" s="23" t="s">
        <v>719</v>
      </c>
      <c r="D34" s="15" t="s">
        <v>725</v>
      </c>
      <c r="E34" s="24" t="s">
        <v>743</v>
      </c>
      <c r="F34" s="23" t="s">
        <v>1</v>
      </c>
      <c r="G34" s="23" t="s">
        <v>465</v>
      </c>
      <c r="H34" s="23" t="s">
        <v>159</v>
      </c>
      <c r="I34" s="3" t="s">
        <v>160</v>
      </c>
      <c r="J34" s="53" t="s">
        <v>3</v>
      </c>
      <c r="K34" s="76" t="str">
        <f>HYPERLINK("mailto:"&amp;VLOOKUP(L34,'CONCAT Codes'!$A$14:$G$26,5,FALSE)&amp;"?subject="&amp;_xlfn.CONCAT(C34," - APPLICANT for ",A34)&amp;"&amp;cc="&amp;'CONCAT Codes'!$A$32&amp;"&amp;body="&amp;D34&amp;"%0A%0APlease see my resume and bio for the above tour.","Click HERE to apply")</f>
        <v>Click HERE to apply</v>
      </c>
      <c r="L34" s="57" t="s">
        <v>78</v>
      </c>
    </row>
    <row r="35" spans="1:12" ht="54.65" customHeight="1">
      <c r="A35" s="1" t="s">
        <v>734</v>
      </c>
      <c r="B35" s="23" t="s">
        <v>8</v>
      </c>
      <c r="C35" s="23" t="s">
        <v>719</v>
      </c>
      <c r="D35" s="15" t="s">
        <v>735</v>
      </c>
      <c r="E35" s="24" t="s">
        <v>746</v>
      </c>
      <c r="F35" s="23" t="s">
        <v>1</v>
      </c>
      <c r="G35" s="23" t="s">
        <v>41</v>
      </c>
      <c r="H35" s="23" t="s">
        <v>159</v>
      </c>
      <c r="I35" s="3" t="s">
        <v>160</v>
      </c>
      <c r="J35" s="53" t="s">
        <v>3</v>
      </c>
      <c r="K35" s="76" t="str">
        <f>HYPERLINK("mailto:"&amp;VLOOKUP(L35,'CONCAT Codes'!$A$14:$G$26,5,FALSE)&amp;"?subject="&amp;_xlfn.CONCAT(C35," - APPLICANT for ",A35)&amp;"&amp;cc="&amp;'CONCAT Codes'!$A$32&amp;"&amp;body="&amp;D35&amp;"%0A%0APlease see my resume and bio for the above tour.","Click HERE to apply")</f>
        <v>Click HERE to apply</v>
      </c>
      <c r="L35" s="57" t="s">
        <v>78</v>
      </c>
    </row>
    <row r="36" spans="1:12" ht="54.65" customHeight="1">
      <c r="A36" s="1" t="s">
        <v>287</v>
      </c>
      <c r="B36" s="23" t="s">
        <v>6</v>
      </c>
      <c r="C36" s="23" t="s">
        <v>286</v>
      </c>
      <c r="D36" s="15" t="s">
        <v>288</v>
      </c>
      <c r="E36" s="24" t="s">
        <v>580</v>
      </c>
      <c r="F36" s="23" t="s">
        <v>26</v>
      </c>
      <c r="G36" s="23" t="s">
        <v>29</v>
      </c>
      <c r="H36" s="23" t="s">
        <v>36</v>
      </c>
      <c r="I36" s="3" t="s">
        <v>2</v>
      </c>
      <c r="J36" s="53" t="s">
        <v>3</v>
      </c>
      <c r="K36" s="76" t="str">
        <f>HYPERLINK("mailto:"&amp;VLOOKUP(L36,'CONCAT Codes'!$A$14:$G$26,5,FALSE)&amp;"?subject="&amp;_xlfn.CONCAT(C36," - APPLICANT for ",A36)&amp;"&amp;cc="&amp;'CONCAT Codes'!$A$32&amp;"&amp;body="&amp;D36&amp;"%0A%0APlease see my resume and bio for the above tour.","Click HERE to apply")</f>
        <v>Click HERE to apply</v>
      </c>
      <c r="L36" s="57" t="s">
        <v>573</v>
      </c>
    </row>
    <row r="37" spans="1:12" ht="54.65" customHeight="1">
      <c r="A37" s="1" t="s">
        <v>289</v>
      </c>
      <c r="B37" s="23" t="s">
        <v>6</v>
      </c>
      <c r="C37" s="23" t="s">
        <v>286</v>
      </c>
      <c r="D37" s="15" t="s">
        <v>290</v>
      </c>
      <c r="E37" s="24" t="s">
        <v>581</v>
      </c>
      <c r="F37" s="23" t="s">
        <v>26</v>
      </c>
      <c r="G37" s="23" t="s">
        <v>291</v>
      </c>
      <c r="H37" s="23" t="s">
        <v>36</v>
      </c>
      <c r="I37" s="3" t="s">
        <v>2</v>
      </c>
      <c r="J37" s="53" t="s">
        <v>3</v>
      </c>
      <c r="K37" s="76" t="str">
        <f>HYPERLINK("mailto:"&amp;VLOOKUP(L37,'CONCAT Codes'!$A$14:$G$26,5,FALSE)&amp;"?subject="&amp;_xlfn.CONCAT(C37," - APPLICANT for ",A37)&amp;"&amp;cc="&amp;'CONCAT Codes'!$A$32&amp;"&amp;body="&amp;D37&amp;"%0A%0APlease see my resume and bio for the above tour.","Click HERE to apply")</f>
        <v>Click HERE to apply</v>
      </c>
      <c r="L37" s="57" t="s">
        <v>573</v>
      </c>
    </row>
    <row r="38" spans="1:12" ht="54.65" customHeight="1">
      <c r="A38" s="1" t="s">
        <v>299</v>
      </c>
      <c r="B38" s="23" t="s">
        <v>6</v>
      </c>
      <c r="C38" s="23" t="s">
        <v>286</v>
      </c>
      <c r="D38" s="15" t="s">
        <v>300</v>
      </c>
      <c r="E38" s="24" t="s">
        <v>582</v>
      </c>
      <c r="F38" s="23" t="s">
        <v>26</v>
      </c>
      <c r="G38" s="23" t="s">
        <v>291</v>
      </c>
      <c r="H38" s="23" t="s">
        <v>36</v>
      </c>
      <c r="I38" s="3" t="s">
        <v>2</v>
      </c>
      <c r="J38" s="53" t="s">
        <v>3</v>
      </c>
      <c r="K38" s="76" t="str">
        <f>HYPERLINK("mailto:"&amp;VLOOKUP(L38,'CONCAT Codes'!$A$14:$G$26,5,FALSE)&amp;"?subject="&amp;_xlfn.CONCAT(C38," - APPLICANT for ",A38)&amp;"&amp;cc="&amp;'CONCAT Codes'!$A$32&amp;"&amp;body="&amp;D38&amp;"%0A%0APlease see my resume and bio for the above tour.","Click HERE to apply")</f>
        <v>Click HERE to apply</v>
      </c>
      <c r="L38" s="57" t="s">
        <v>573</v>
      </c>
    </row>
    <row r="39" spans="1:12" ht="54.65" customHeight="1">
      <c r="A39" s="1" t="s">
        <v>321</v>
      </c>
      <c r="B39" s="23" t="s">
        <v>6</v>
      </c>
      <c r="C39" s="23" t="s">
        <v>286</v>
      </c>
      <c r="D39" s="15" t="s">
        <v>322</v>
      </c>
      <c r="E39" s="24" t="s">
        <v>579</v>
      </c>
      <c r="F39" s="23" t="s">
        <v>26</v>
      </c>
      <c r="G39" s="23" t="s">
        <v>323</v>
      </c>
      <c r="H39" s="23" t="s">
        <v>36</v>
      </c>
      <c r="I39" s="3" t="s">
        <v>2</v>
      </c>
      <c r="J39" s="53" t="s">
        <v>3</v>
      </c>
      <c r="K39" s="76" t="str">
        <f>HYPERLINK("mailto:"&amp;VLOOKUP(L39,'CONCAT Codes'!$A$14:$G$26,5,FALSE)&amp;"?subject="&amp;_xlfn.CONCAT(C39," - APPLICANT for ",A39)&amp;"&amp;cc="&amp;'CONCAT Codes'!$A$32&amp;"&amp;body="&amp;D39&amp;"%0A%0APlease see my resume and bio for the above tour.","Click HERE to apply")</f>
        <v>Click HERE to apply</v>
      </c>
      <c r="L39" s="57" t="s">
        <v>573</v>
      </c>
    </row>
    <row r="40" spans="1:12" ht="54.65" customHeight="1">
      <c r="A40" s="1" t="s">
        <v>324</v>
      </c>
      <c r="B40" s="23" t="s">
        <v>6</v>
      </c>
      <c r="C40" s="23" t="s">
        <v>286</v>
      </c>
      <c r="D40" s="15" t="s">
        <v>325</v>
      </c>
      <c r="E40" s="24" t="s">
        <v>583</v>
      </c>
      <c r="F40" s="23" t="s">
        <v>26</v>
      </c>
      <c r="G40" s="23" t="s">
        <v>29</v>
      </c>
      <c r="H40" s="23" t="s">
        <v>36</v>
      </c>
      <c r="I40" s="3" t="s">
        <v>2</v>
      </c>
      <c r="J40" s="53" t="s">
        <v>3</v>
      </c>
      <c r="K40" s="76" t="str">
        <f>HYPERLINK("mailto:"&amp;VLOOKUP(L40,'CONCAT Codes'!$A$14:$G$26,5,FALSE)&amp;"?subject="&amp;_xlfn.CONCAT(C40," - APPLICANT for ",A40)&amp;"&amp;cc="&amp;'CONCAT Codes'!$A$32&amp;"&amp;body="&amp;D40&amp;"%0A%0APlease see my resume and bio for the above tour.","Click HERE to apply")</f>
        <v>Click HERE to apply</v>
      </c>
      <c r="L40" s="57" t="s">
        <v>573</v>
      </c>
    </row>
    <row r="41" spans="1:12" ht="54.65" customHeight="1">
      <c r="A41" s="1" t="s">
        <v>326</v>
      </c>
      <c r="B41" s="23" t="s">
        <v>6</v>
      </c>
      <c r="C41" s="23" t="s">
        <v>286</v>
      </c>
      <c r="D41" s="15" t="s">
        <v>327</v>
      </c>
      <c r="E41" s="24" t="s">
        <v>584</v>
      </c>
      <c r="F41" s="23" t="s">
        <v>26</v>
      </c>
      <c r="G41" s="23" t="s">
        <v>29</v>
      </c>
      <c r="H41" s="23" t="s">
        <v>36</v>
      </c>
      <c r="I41" s="3" t="s">
        <v>2</v>
      </c>
      <c r="J41" s="53" t="s">
        <v>3</v>
      </c>
      <c r="K41" s="76" t="str">
        <f>HYPERLINK("mailto:"&amp;VLOOKUP(L41,'CONCAT Codes'!$A$14:$G$26,5,FALSE)&amp;"?subject="&amp;_xlfn.CONCAT(C41," - APPLICANT for ",A41)&amp;"&amp;cc="&amp;'CONCAT Codes'!$A$32&amp;"&amp;body="&amp;D41&amp;"%0A%0APlease see my resume and bio for the above tour.","Click HERE to apply")</f>
        <v>Click HERE to apply</v>
      </c>
      <c r="L41" s="57" t="s">
        <v>573</v>
      </c>
    </row>
    <row r="42" spans="1:12" ht="54.65" customHeight="1">
      <c r="A42" s="1" t="s">
        <v>328</v>
      </c>
      <c r="B42" s="23" t="s">
        <v>6</v>
      </c>
      <c r="C42" s="23" t="s">
        <v>286</v>
      </c>
      <c r="D42" s="15" t="s">
        <v>455</v>
      </c>
      <c r="E42" s="24" t="s">
        <v>585</v>
      </c>
      <c r="F42" s="23" t="s">
        <v>26</v>
      </c>
      <c r="G42" s="23" t="s">
        <v>29</v>
      </c>
      <c r="H42" s="23" t="s">
        <v>36</v>
      </c>
      <c r="I42" s="3" t="s">
        <v>2</v>
      </c>
      <c r="J42" s="53" t="s">
        <v>3</v>
      </c>
      <c r="K42" s="76" t="str">
        <f>HYPERLINK("mailto:"&amp;VLOOKUP(L42,'CONCAT Codes'!$A$14:$G$26,5,FALSE)&amp;"?subject="&amp;_xlfn.CONCAT(C42," - APPLICANT for ",A42)&amp;"&amp;cc="&amp;'CONCAT Codes'!$A$32&amp;"&amp;body="&amp;D42&amp;"%0A%0APlease see my resume and bio for the above tour.","Click HERE to apply")</f>
        <v>Click HERE to apply</v>
      </c>
      <c r="L42" s="57" t="s">
        <v>573</v>
      </c>
    </row>
    <row r="43" spans="1:12" ht="54.65" customHeight="1">
      <c r="A43" s="1" t="s">
        <v>329</v>
      </c>
      <c r="B43" s="23" t="s">
        <v>6</v>
      </c>
      <c r="C43" s="23" t="s">
        <v>286</v>
      </c>
      <c r="D43" s="15" t="s">
        <v>330</v>
      </c>
      <c r="E43" s="24" t="s">
        <v>586</v>
      </c>
      <c r="F43" s="23" t="s">
        <v>26</v>
      </c>
      <c r="G43" s="23" t="s">
        <v>29</v>
      </c>
      <c r="H43" s="23" t="s">
        <v>36</v>
      </c>
      <c r="I43" s="3" t="s">
        <v>2</v>
      </c>
      <c r="J43" s="53" t="s">
        <v>3</v>
      </c>
      <c r="K43" s="76" t="str">
        <f>HYPERLINK("mailto:"&amp;VLOOKUP(L43,'CONCAT Codes'!$A$14:$G$26,5,FALSE)&amp;"?subject="&amp;_xlfn.CONCAT(C43," - APPLICANT for ",A43)&amp;"&amp;cc="&amp;'CONCAT Codes'!$A$32&amp;"&amp;body="&amp;D43&amp;"%0A%0APlease see my resume and bio for the above tour.","Click HERE to apply")</f>
        <v>Click HERE to apply</v>
      </c>
      <c r="L43" s="57" t="s">
        <v>573</v>
      </c>
    </row>
    <row r="44" spans="1:12" ht="54.65" customHeight="1">
      <c r="A44" s="1" t="s">
        <v>331</v>
      </c>
      <c r="B44" s="23" t="s">
        <v>6</v>
      </c>
      <c r="C44" s="23" t="s">
        <v>286</v>
      </c>
      <c r="D44" s="15" t="s">
        <v>318</v>
      </c>
      <c r="E44" s="24" t="s">
        <v>587</v>
      </c>
      <c r="F44" s="23" t="s">
        <v>26</v>
      </c>
      <c r="G44" s="23" t="s">
        <v>323</v>
      </c>
      <c r="H44" s="23" t="s">
        <v>36</v>
      </c>
      <c r="I44" s="3" t="s">
        <v>2</v>
      </c>
      <c r="J44" s="53" t="s">
        <v>3</v>
      </c>
      <c r="K44" s="76" t="str">
        <f>HYPERLINK("mailto:"&amp;VLOOKUP(L44,'CONCAT Codes'!$A$14:$G$26,5,FALSE)&amp;"?subject="&amp;_xlfn.CONCAT(C44," - APPLICANT for ",A44)&amp;"&amp;cc="&amp;'CONCAT Codes'!$A$32&amp;"&amp;body="&amp;D44&amp;"%0A%0APlease see my resume and bio for the above tour.","Click HERE to apply")</f>
        <v>Click HERE to apply</v>
      </c>
      <c r="L44" s="57" t="s">
        <v>573</v>
      </c>
    </row>
    <row r="45" spans="1:12" ht="54.65" customHeight="1">
      <c r="A45" s="1" t="s">
        <v>388</v>
      </c>
      <c r="B45" s="23" t="s">
        <v>6</v>
      </c>
      <c r="C45" s="23" t="s">
        <v>286</v>
      </c>
      <c r="D45" s="15" t="s">
        <v>389</v>
      </c>
      <c r="E45" s="24" t="s">
        <v>588</v>
      </c>
      <c r="F45" s="23" t="s">
        <v>26</v>
      </c>
      <c r="G45" s="23" t="s">
        <v>29</v>
      </c>
      <c r="H45" s="23" t="s">
        <v>36</v>
      </c>
      <c r="I45" s="3" t="s">
        <v>2</v>
      </c>
      <c r="J45" s="53" t="s">
        <v>3</v>
      </c>
      <c r="K45" s="76" t="str">
        <f>HYPERLINK("mailto:"&amp;VLOOKUP(L45,'CONCAT Codes'!$A$14:$G$26,5,FALSE)&amp;"?subject="&amp;_xlfn.CONCAT(C45," - APPLICANT for ",A45)&amp;"&amp;cc="&amp;'CONCAT Codes'!$A$32&amp;"&amp;body="&amp;D45&amp;"%0A%0APlease see my resume and bio for the above tour.","Click HERE to apply")</f>
        <v>Click HERE to apply</v>
      </c>
      <c r="L45" s="57" t="s">
        <v>573</v>
      </c>
    </row>
    <row r="46" spans="1:12" ht="54.65" customHeight="1">
      <c r="A46" s="1" t="s">
        <v>613</v>
      </c>
      <c r="B46" s="23" t="s">
        <v>199</v>
      </c>
      <c r="C46" s="23" t="s">
        <v>403</v>
      </c>
      <c r="D46" s="15" t="s">
        <v>614</v>
      </c>
      <c r="E46" s="24" t="s">
        <v>619</v>
      </c>
      <c r="F46" s="23" t="s">
        <v>26</v>
      </c>
      <c r="G46" s="23" t="s">
        <v>615</v>
      </c>
      <c r="H46" s="23" t="s">
        <v>164</v>
      </c>
      <c r="I46" s="3" t="s">
        <v>2</v>
      </c>
      <c r="J46" s="53" t="s">
        <v>3</v>
      </c>
      <c r="K46" s="76" t="str">
        <f>HYPERLINK("mailto:"&amp;VLOOKUP(L46,'CONCAT Codes'!$A$14:$G$26,5,FALSE)&amp;"?subject="&amp;_xlfn.CONCAT(C46," - APPLICANT for ",A46)&amp;"&amp;cc="&amp;'CONCAT Codes'!$A$32&amp;"&amp;body="&amp;D46&amp;"%0A%0APlease see my resume and bio for the above tour.","Click HERE to apply")</f>
        <v>Click HERE to apply</v>
      </c>
      <c r="L46" s="57" t="s">
        <v>573</v>
      </c>
    </row>
    <row r="47" spans="1:12" ht="54.65" customHeight="1">
      <c r="A47" s="1" t="s">
        <v>633</v>
      </c>
      <c r="B47" s="23" t="s">
        <v>199</v>
      </c>
      <c r="C47" s="23" t="s">
        <v>634</v>
      </c>
      <c r="D47" s="15" t="s">
        <v>268</v>
      </c>
      <c r="E47" s="24" t="s">
        <v>660</v>
      </c>
      <c r="F47" s="23" t="s">
        <v>26</v>
      </c>
      <c r="G47" s="23" t="s">
        <v>615</v>
      </c>
      <c r="H47" s="23" t="s">
        <v>164</v>
      </c>
      <c r="I47" s="3" t="s">
        <v>2</v>
      </c>
      <c r="J47" s="53" t="s">
        <v>3</v>
      </c>
      <c r="K47" s="76" t="str">
        <f>HYPERLINK("mailto:"&amp;VLOOKUP(L47,'CONCAT Codes'!$A$14:$G$26,5,FALSE)&amp;"?subject="&amp;_xlfn.CONCAT(C47," - APPLICANT for ",A47)&amp;"&amp;cc="&amp;'CONCAT Codes'!$A$32&amp;"&amp;body="&amp;D47&amp;"%0A%0APlease see my resume and bio for the above tour.","Click HERE to apply")</f>
        <v>Click HERE to apply</v>
      </c>
      <c r="L47" s="57" t="s">
        <v>573</v>
      </c>
    </row>
    <row r="48" spans="1:12" ht="54.65" customHeight="1">
      <c r="A48" s="1" t="s">
        <v>705</v>
      </c>
      <c r="B48" s="23" t="s">
        <v>199</v>
      </c>
      <c r="C48" s="23" t="s">
        <v>706</v>
      </c>
      <c r="D48" s="15" t="s">
        <v>707</v>
      </c>
      <c r="E48" s="24" t="s">
        <v>712</v>
      </c>
      <c r="F48" s="23" t="s">
        <v>26</v>
      </c>
      <c r="G48" s="23" t="s">
        <v>545</v>
      </c>
      <c r="H48" s="23" t="s">
        <v>164</v>
      </c>
      <c r="I48" s="3" t="s">
        <v>2</v>
      </c>
      <c r="J48" s="53" t="s">
        <v>3</v>
      </c>
      <c r="K48" s="76" t="str">
        <f>HYPERLINK("mailto:"&amp;VLOOKUP(L48,'CONCAT Codes'!$A$14:$G$26,5,FALSE)&amp;"?subject="&amp;_xlfn.CONCAT(C48," - APPLICANT for ",A48)&amp;"&amp;cc="&amp;'CONCAT Codes'!$A$32&amp;"&amp;body="&amp;D48&amp;"%0A%0APlease see my resume and bio for the above tour.","Click HERE to apply")</f>
        <v>Click HERE to apply</v>
      </c>
      <c r="L48" s="57" t="s">
        <v>573</v>
      </c>
    </row>
    <row r="49" spans="1:13" ht="54.65" customHeight="1">
      <c r="A49" s="1" t="s">
        <v>555</v>
      </c>
      <c r="B49" s="23" t="s">
        <v>37</v>
      </c>
      <c r="C49" s="23" t="s">
        <v>556</v>
      </c>
      <c r="D49" s="15" t="s">
        <v>557</v>
      </c>
      <c r="E49" s="24" t="s">
        <v>570</v>
      </c>
      <c r="F49" s="23" t="s">
        <v>1</v>
      </c>
      <c r="G49" s="23" t="s">
        <v>558</v>
      </c>
      <c r="H49" s="23" t="s">
        <v>559</v>
      </c>
      <c r="I49" s="3" t="s">
        <v>560</v>
      </c>
      <c r="J49" s="53" t="s">
        <v>3</v>
      </c>
      <c r="K49" s="76" t="str">
        <f>HYPERLINK("mailto:"&amp;VLOOKUP(L49,'CONCAT Codes'!$A$14:$G$26,5,FALSE)&amp;"?subject="&amp;_xlfn.CONCAT(C49," - APPLICANT for ",A49)&amp;"&amp;cc="&amp;'CONCAT Codes'!$A$32&amp;"&amp;body="&amp;D49&amp;"%0A%0APlease see my resume and bio for the above tour.","Click HERE to apply")</f>
        <v>Click HERE to apply</v>
      </c>
      <c r="L49" s="57" t="s">
        <v>429</v>
      </c>
      <c r="M49" s="49"/>
    </row>
    <row r="50" spans="1:13" ht="54.65" customHeight="1">
      <c r="A50" s="1" t="s">
        <v>310</v>
      </c>
      <c r="B50" s="23" t="s">
        <v>37</v>
      </c>
      <c r="C50" s="23" t="s">
        <v>311</v>
      </c>
      <c r="D50" s="15" t="s">
        <v>312</v>
      </c>
      <c r="E50" s="24" t="s">
        <v>335</v>
      </c>
      <c r="F50" s="23" t="s">
        <v>1</v>
      </c>
      <c r="G50" s="23" t="s">
        <v>313</v>
      </c>
      <c r="H50" s="23" t="s">
        <v>9</v>
      </c>
      <c r="I50" s="3" t="s">
        <v>214</v>
      </c>
      <c r="J50" s="53" t="s">
        <v>3</v>
      </c>
      <c r="K50" s="76" t="str">
        <f>HYPERLINK("mailto:"&amp;VLOOKUP(L50,'CONCAT Codes'!$A$14:$G$26,5,FALSE)&amp;"?subject="&amp;_xlfn.CONCAT(C50," - APPLICANT for ",A50)&amp;"&amp;cc="&amp;'CONCAT Codes'!$A$32&amp;"&amp;body="&amp;D50&amp;"%0A%0APlease see my resume and bio for the above tour.","Click HERE to apply")</f>
        <v>Click HERE to apply</v>
      </c>
      <c r="L50" s="57" t="s">
        <v>429</v>
      </c>
    </row>
    <row r="51" spans="1:13" ht="54.65" customHeight="1">
      <c r="A51" s="1" t="s">
        <v>359</v>
      </c>
      <c r="B51" s="23" t="s">
        <v>37</v>
      </c>
      <c r="C51" s="23" t="s">
        <v>311</v>
      </c>
      <c r="D51" s="15" t="s">
        <v>337</v>
      </c>
      <c r="E51" s="24" t="s">
        <v>373</v>
      </c>
      <c r="F51" s="23" t="s">
        <v>1</v>
      </c>
      <c r="G51" s="23" t="s">
        <v>40</v>
      </c>
      <c r="H51" s="23" t="s">
        <v>9</v>
      </c>
      <c r="I51" s="3" t="s">
        <v>214</v>
      </c>
      <c r="J51" s="53" t="s">
        <v>3</v>
      </c>
      <c r="K51" s="76" t="str">
        <f>HYPERLINK("mailto:"&amp;VLOOKUP(L51,'CONCAT Codes'!$A$14:$G$26,5,FALSE)&amp;"?subject="&amp;_xlfn.CONCAT(C51," - APPLICANT for ",A51)&amp;"&amp;cc="&amp;'CONCAT Codes'!$A$32&amp;"&amp;body="&amp;D51&amp;"%0A%0APlease see my resume and bio for the above tour.","Click HERE to apply")</f>
        <v>Click HERE to apply</v>
      </c>
      <c r="L51" s="57" t="s">
        <v>429</v>
      </c>
    </row>
    <row r="52" spans="1:13" ht="54.65" customHeight="1">
      <c r="A52" s="1" t="s">
        <v>553</v>
      </c>
      <c r="B52" s="23" t="s">
        <v>37</v>
      </c>
      <c r="C52" s="23" t="s">
        <v>311</v>
      </c>
      <c r="D52" s="15" t="s">
        <v>554</v>
      </c>
      <c r="E52" s="24" t="s">
        <v>569</v>
      </c>
      <c r="F52" s="23" t="s">
        <v>1</v>
      </c>
      <c r="G52" s="23" t="s">
        <v>313</v>
      </c>
      <c r="H52" s="23" t="s">
        <v>9</v>
      </c>
      <c r="I52" s="3" t="s">
        <v>214</v>
      </c>
      <c r="J52" s="53" t="s">
        <v>3</v>
      </c>
      <c r="K52" s="76" t="str">
        <f>HYPERLINK("mailto:"&amp;VLOOKUP(L52,'CONCAT Codes'!$A$14:$G$26,5,FALSE)&amp;"?subject="&amp;_xlfn.CONCAT(C52," - APPLICANT for ",A52)&amp;"&amp;cc="&amp;'CONCAT Codes'!$A$32&amp;"&amp;body="&amp;D52&amp;"%0A%0APlease see my resume and bio for the above tour.","Click HERE to apply")</f>
        <v>Click HERE to apply</v>
      </c>
      <c r="L52" s="57" t="s">
        <v>429</v>
      </c>
    </row>
    <row r="53" spans="1:13" ht="54.65" customHeight="1">
      <c r="A53" s="1" t="s">
        <v>635</v>
      </c>
      <c r="B53" s="23" t="s">
        <v>42</v>
      </c>
      <c r="C53" s="23" t="s">
        <v>636</v>
      </c>
      <c r="D53" s="15" t="s">
        <v>637</v>
      </c>
      <c r="E53" s="24" t="s">
        <v>661</v>
      </c>
      <c r="F53" s="23" t="s">
        <v>26</v>
      </c>
      <c r="G53" s="23" t="s">
        <v>291</v>
      </c>
      <c r="H53" s="23" t="s">
        <v>716</v>
      </c>
      <c r="I53" s="3" t="s">
        <v>214</v>
      </c>
      <c r="J53" s="53" t="s">
        <v>3</v>
      </c>
      <c r="K53" s="76" t="str">
        <f>HYPERLINK("mailto:"&amp;VLOOKUP(L53,'CONCAT Codes'!$A$14:$G$26,5,FALSE)&amp;"?subject="&amp;_xlfn.CONCAT(C53," - APPLICANT for ",A53)&amp;"&amp;cc="&amp;'CONCAT Codes'!$A$32&amp;"&amp;body="&amp;D53&amp;"%0A%0APlease see my resume and bio for the above tour.","Click HERE to apply")</f>
        <v>Click HERE to apply</v>
      </c>
      <c r="L53" s="57" t="s">
        <v>62</v>
      </c>
    </row>
    <row r="54" spans="1:13" ht="54.65" customHeight="1">
      <c r="A54" s="1" t="s">
        <v>175</v>
      </c>
      <c r="B54" s="23" t="s">
        <v>10</v>
      </c>
      <c r="C54" s="23" t="s">
        <v>43</v>
      </c>
      <c r="D54" s="15" t="s">
        <v>176</v>
      </c>
      <c r="E54" s="24" t="s">
        <v>179</v>
      </c>
      <c r="F54" s="23" t="s">
        <v>26</v>
      </c>
      <c r="G54" s="23" t="s">
        <v>177</v>
      </c>
      <c r="H54" s="23" t="s">
        <v>44</v>
      </c>
      <c r="I54" s="3" t="s">
        <v>14</v>
      </c>
      <c r="J54" s="53" t="s">
        <v>3</v>
      </c>
      <c r="K54" s="76" t="str">
        <f>HYPERLINK("mailto:"&amp;VLOOKUP(L54,'CONCAT Codes'!$A$14:$G$26,5,FALSE)&amp;"?subject="&amp;_xlfn.CONCAT(C54," - APPLICANT for ",A54)&amp;"&amp;cc="&amp;'CONCAT Codes'!$A$32&amp;"&amp;body="&amp;D54&amp;"%0A%0APlease see my resume and bio for the above tour.","Click HERE to apply")</f>
        <v>Click HERE to apply</v>
      </c>
      <c r="L54" s="57" t="s">
        <v>59</v>
      </c>
    </row>
    <row r="55" spans="1:13" ht="54.65" customHeight="1">
      <c r="A55" s="1" t="s">
        <v>255</v>
      </c>
      <c r="B55" s="23" t="s">
        <v>10</v>
      </c>
      <c r="C55" s="23" t="s">
        <v>256</v>
      </c>
      <c r="D55" s="15" t="s">
        <v>257</v>
      </c>
      <c r="E55" s="24" t="s">
        <v>265</v>
      </c>
      <c r="F55" s="23" t="s">
        <v>26</v>
      </c>
      <c r="G55" s="23" t="s">
        <v>28</v>
      </c>
      <c r="H55" s="23" t="s">
        <v>44</v>
      </c>
      <c r="I55" s="3" t="s">
        <v>14</v>
      </c>
      <c r="J55" s="53" t="s">
        <v>3</v>
      </c>
      <c r="K55" s="76" t="str">
        <f>HYPERLINK("mailto:"&amp;VLOOKUP(L55,'CONCAT Codes'!$A$14:$G$26,5,FALSE)&amp;"?subject="&amp;_xlfn.CONCAT(C55," - APPLICANT for ",A55)&amp;"&amp;cc="&amp;'CONCAT Codes'!$A$32&amp;"&amp;body="&amp;D55&amp;"%0A%0APlease see my resume and bio for the above tour.","Click HERE to apply")</f>
        <v>Click HERE to apply</v>
      </c>
      <c r="L55" s="57" t="s">
        <v>59</v>
      </c>
    </row>
    <row r="56" spans="1:13" ht="54.65" customHeight="1">
      <c r="A56" s="1" t="s">
        <v>364</v>
      </c>
      <c r="B56" s="23" t="s">
        <v>6</v>
      </c>
      <c r="C56" s="23" t="s">
        <v>365</v>
      </c>
      <c r="D56" s="15" t="s">
        <v>366</v>
      </c>
      <c r="E56" s="24" t="s">
        <v>376</v>
      </c>
      <c r="F56" s="23" t="s">
        <v>1</v>
      </c>
      <c r="G56" s="23" t="s">
        <v>215</v>
      </c>
      <c r="H56" s="23" t="s">
        <v>367</v>
      </c>
      <c r="I56" s="3" t="s">
        <v>14</v>
      </c>
      <c r="J56" s="53" t="s">
        <v>3</v>
      </c>
      <c r="K56" s="76" t="str">
        <f>HYPERLINK("mailto:"&amp;VLOOKUP(L56,'CONCAT Codes'!$A$14:$G$26,5,FALSE)&amp;"?subject="&amp;_xlfn.CONCAT(C56," - APPLICANT for ",A56)&amp;"&amp;cc="&amp;'CONCAT Codes'!$A$32&amp;"&amp;body="&amp;D56&amp;"%0A%0APlease see my resume and bio for the above tour.","Click HERE to apply")</f>
        <v>Click HERE to apply</v>
      </c>
      <c r="L56" s="57" t="s">
        <v>62</v>
      </c>
    </row>
    <row r="57" spans="1:13" ht="54.65" customHeight="1">
      <c r="A57" s="1" t="s">
        <v>238</v>
      </c>
      <c r="B57" s="23" t="s">
        <v>42</v>
      </c>
      <c r="C57" s="23" t="s">
        <v>165</v>
      </c>
      <c r="D57" s="15" t="s">
        <v>166</v>
      </c>
      <c r="E57" s="24" t="s">
        <v>239</v>
      </c>
      <c r="F57" s="23" t="s">
        <v>1</v>
      </c>
      <c r="G57" s="23" t="s">
        <v>33</v>
      </c>
      <c r="H57" s="23" t="s">
        <v>44</v>
      </c>
      <c r="I57" s="3" t="s">
        <v>14</v>
      </c>
      <c r="J57" s="53" t="s">
        <v>3</v>
      </c>
      <c r="K57" s="76" t="str">
        <f>HYPERLINK("mailto:"&amp;VLOOKUP(L57,'CONCAT Codes'!$A$14:$G$26,5,FALSE)&amp;"?subject="&amp;_xlfn.CONCAT(C57," - APPLICANT for ",A57)&amp;"&amp;cc="&amp;'CONCAT Codes'!$A$32&amp;"&amp;body="&amp;D57&amp;"%0A%0APlease see my resume and bio for the above tour.","Click HERE to apply")</f>
        <v>Click HERE to apply</v>
      </c>
      <c r="L57" s="57" t="s">
        <v>62</v>
      </c>
    </row>
    <row r="58" spans="1:13" ht="54.65" customHeight="1">
      <c r="A58" s="1" t="s">
        <v>645</v>
      </c>
      <c r="B58" s="23" t="s">
        <v>10</v>
      </c>
      <c r="C58" s="23" t="s">
        <v>644</v>
      </c>
      <c r="D58" s="15" t="s">
        <v>646</v>
      </c>
      <c r="E58" s="24" t="s">
        <v>671</v>
      </c>
      <c r="F58" s="23" t="s">
        <v>26</v>
      </c>
      <c r="G58" s="23" t="s">
        <v>29</v>
      </c>
      <c r="H58" s="23" t="s">
        <v>44</v>
      </c>
      <c r="I58" s="3" t="s">
        <v>14</v>
      </c>
      <c r="J58" s="53" t="s">
        <v>3</v>
      </c>
      <c r="K58" s="76" t="str">
        <f>HYPERLINK("mailto:"&amp;VLOOKUP(L58,'CONCAT Codes'!$A$14:$G$26,5,FALSE)&amp;"?subject="&amp;_xlfn.CONCAT(C58," - APPLICANT for ",A58)&amp;"&amp;cc="&amp;'CONCAT Codes'!$A$32&amp;"&amp;body="&amp;D58&amp;"%0A%0APlease see my resume and bio for the above tour.","Click HERE to apply")</f>
        <v>Click HERE to apply</v>
      </c>
      <c r="L58" s="57" t="s">
        <v>59</v>
      </c>
    </row>
    <row r="59" spans="1:13" ht="54.65" customHeight="1">
      <c r="A59" s="1" t="s">
        <v>240</v>
      </c>
      <c r="B59" s="23" t="s">
        <v>42</v>
      </c>
      <c r="C59" s="23" t="s">
        <v>241</v>
      </c>
      <c r="D59" s="15" t="s">
        <v>242</v>
      </c>
      <c r="E59" s="24" t="s">
        <v>252</v>
      </c>
      <c r="F59" s="23" t="s">
        <v>26</v>
      </c>
      <c r="G59" s="23" t="s">
        <v>243</v>
      </c>
      <c r="H59" s="23" t="s">
        <v>183</v>
      </c>
      <c r="I59" s="3" t="s">
        <v>253</v>
      </c>
      <c r="J59" s="53" t="s">
        <v>3</v>
      </c>
      <c r="K59" s="76" t="str">
        <f>HYPERLINK("mailto:"&amp;VLOOKUP(L59,'CONCAT Codes'!$A$14:$G$26,5,FALSE)&amp;"?subject="&amp;_xlfn.CONCAT(C59," - APPLICANT for ",A59)&amp;"&amp;cc="&amp;'CONCAT Codes'!$A$32&amp;"&amp;body="&amp;D59&amp;"%0A%0APlease see my resume and bio for the above tour.","Click HERE to apply")</f>
        <v>Click HERE to apply</v>
      </c>
      <c r="L59" s="57" t="s">
        <v>62</v>
      </c>
    </row>
    <row r="60" spans="1:13" ht="54.65" customHeight="1">
      <c r="A60" s="1" t="s">
        <v>283</v>
      </c>
      <c r="B60" s="23" t="s">
        <v>37</v>
      </c>
      <c r="C60" s="23" t="s">
        <v>207</v>
      </c>
      <c r="D60" s="15" t="s">
        <v>284</v>
      </c>
      <c r="E60" s="24" t="s">
        <v>297</v>
      </c>
      <c r="F60" s="23" t="s">
        <v>1</v>
      </c>
      <c r="G60" s="23" t="s">
        <v>285</v>
      </c>
      <c r="H60" s="23" t="s">
        <v>208</v>
      </c>
      <c r="I60" s="3" t="s">
        <v>209</v>
      </c>
      <c r="J60" s="53" t="s">
        <v>3</v>
      </c>
      <c r="K60" s="76" t="str">
        <f>HYPERLINK("mailto:"&amp;VLOOKUP(L60,'CONCAT Codes'!$A$14:$G$26,5,FALSE)&amp;"?subject="&amp;_xlfn.CONCAT(C60," - APPLICANT for ",A60)&amp;"&amp;cc="&amp;'CONCAT Codes'!$A$32&amp;"&amp;body="&amp;D60&amp;"%0A%0APlease see my resume and bio for the above tour.","Click HERE to apply")</f>
        <v>Click HERE to apply</v>
      </c>
      <c r="L60" s="57" t="s">
        <v>429</v>
      </c>
    </row>
    <row r="61" spans="1:13" ht="54.65" customHeight="1">
      <c r="A61" s="1" t="s">
        <v>687</v>
      </c>
      <c r="B61" s="23" t="s">
        <v>37</v>
      </c>
      <c r="C61" s="23" t="s">
        <v>684</v>
      </c>
      <c r="D61" s="15" t="s">
        <v>688</v>
      </c>
      <c r="E61" s="24" t="s">
        <v>697</v>
      </c>
      <c r="F61" s="23" t="s">
        <v>1</v>
      </c>
      <c r="G61" s="23" t="s">
        <v>40</v>
      </c>
      <c r="H61" s="23" t="s">
        <v>689</v>
      </c>
      <c r="I61" s="3" t="s">
        <v>690</v>
      </c>
      <c r="J61" s="53" t="s">
        <v>3</v>
      </c>
      <c r="K61" s="76" t="str">
        <f>HYPERLINK("mailto:"&amp;VLOOKUP(L61,'CONCAT Codes'!$A$14:$G$26,5,FALSE)&amp;"?subject="&amp;_xlfn.CONCAT(C61," - APPLICANT for ",A61)&amp;"&amp;cc="&amp;'CONCAT Codes'!$A$32&amp;"&amp;body="&amp;D61&amp;"%0A%0APlease see my resume and bio for the above tour.","Click HERE to apply")</f>
        <v>Click HERE to apply</v>
      </c>
      <c r="L61" s="57" t="s">
        <v>429</v>
      </c>
    </row>
    <row r="62" spans="1:13" ht="54.65" customHeight="1">
      <c r="A62" s="1" t="s">
        <v>691</v>
      </c>
      <c r="B62" s="23" t="s">
        <v>37</v>
      </c>
      <c r="C62" s="23" t="s">
        <v>684</v>
      </c>
      <c r="D62" s="15" t="s">
        <v>692</v>
      </c>
      <c r="E62" s="24" t="s">
        <v>698</v>
      </c>
      <c r="F62" s="23" t="s">
        <v>1</v>
      </c>
      <c r="G62" s="23" t="s">
        <v>29</v>
      </c>
      <c r="H62" s="23" t="s">
        <v>689</v>
      </c>
      <c r="I62" s="3" t="s">
        <v>690</v>
      </c>
      <c r="J62" s="53" t="s">
        <v>3</v>
      </c>
      <c r="K62" s="76" t="str">
        <f>HYPERLINK("mailto:"&amp;VLOOKUP(L62,'CONCAT Codes'!$A$14:$G$26,5,FALSE)&amp;"?subject="&amp;_xlfn.CONCAT(C62," - APPLICANT for ",A62)&amp;"&amp;cc="&amp;'CONCAT Codes'!$A$32&amp;"&amp;body="&amp;D62&amp;"%0A%0APlease see my resume and bio for the above tour.","Click HERE to apply")</f>
        <v>Click HERE to apply</v>
      </c>
      <c r="L62" s="57" t="s">
        <v>429</v>
      </c>
    </row>
    <row r="63" spans="1:13" ht="54.65" customHeight="1">
      <c r="A63" s="1" t="s">
        <v>383</v>
      </c>
      <c r="B63" s="23" t="s">
        <v>37</v>
      </c>
      <c r="C63" s="23" t="s">
        <v>384</v>
      </c>
      <c r="D63" s="15" t="s">
        <v>385</v>
      </c>
      <c r="E63" s="24" t="s">
        <v>387</v>
      </c>
      <c r="F63" s="23" t="s">
        <v>1</v>
      </c>
      <c r="G63" s="23" t="s">
        <v>40</v>
      </c>
      <c r="H63" s="23" t="s">
        <v>281</v>
      </c>
      <c r="I63" s="3" t="s">
        <v>282</v>
      </c>
      <c r="J63" s="53" t="s">
        <v>3</v>
      </c>
      <c r="K63" s="76" t="str">
        <f>HYPERLINK("mailto:"&amp;VLOOKUP(L63,'CONCAT Codes'!$A$14:$G$26,5,FALSE)&amp;"?subject="&amp;_xlfn.CONCAT(C63," - APPLICANT for ",A63)&amp;"&amp;cc="&amp;'CONCAT Codes'!$A$32&amp;"&amp;body="&amp;D63&amp;"%0A%0APlease see my resume and bio for the above tour.","Click HERE to apply")</f>
        <v>Click HERE to apply</v>
      </c>
      <c r="L63" s="57" t="s">
        <v>429</v>
      </c>
    </row>
    <row r="64" spans="1:13" ht="54.65" customHeight="1">
      <c r="A64" s="1" t="s">
        <v>720</v>
      </c>
      <c r="B64" s="23" t="s">
        <v>8</v>
      </c>
      <c r="C64" s="23" t="s">
        <v>719</v>
      </c>
      <c r="D64" s="15" t="s">
        <v>721</v>
      </c>
      <c r="E64" s="24" t="s">
        <v>740</v>
      </c>
      <c r="F64" s="23" t="s">
        <v>1</v>
      </c>
      <c r="G64" s="23" t="s">
        <v>33</v>
      </c>
      <c r="H64" s="23" t="s">
        <v>722</v>
      </c>
      <c r="I64" s="3" t="s">
        <v>723</v>
      </c>
      <c r="J64" s="53" t="s">
        <v>3</v>
      </c>
      <c r="K64" s="76" t="str">
        <f>HYPERLINK("mailto:"&amp;VLOOKUP(L64,'CONCAT Codes'!$A$14:$G$26,5,FALSE)&amp;"?subject="&amp;_xlfn.CONCAT(C64," - APPLICANT for ",A64)&amp;"&amp;cc="&amp;'CONCAT Codes'!$A$32&amp;"&amp;body="&amp;D64&amp;"%0A%0APlease see my resume and bio for the above tour.","Click HERE to apply")</f>
        <v>Click HERE to apply</v>
      </c>
      <c r="L64" s="57" t="s">
        <v>78</v>
      </c>
    </row>
    <row r="65" spans="1:12" ht="54.65" customHeight="1">
      <c r="A65" s="1" t="s">
        <v>683</v>
      </c>
      <c r="B65" s="23" t="s">
        <v>37</v>
      </c>
      <c r="C65" s="23" t="s">
        <v>684</v>
      </c>
      <c r="D65" s="15" t="s">
        <v>284</v>
      </c>
      <c r="E65" s="24" t="s">
        <v>696</v>
      </c>
      <c r="F65" s="23" t="s">
        <v>1</v>
      </c>
      <c r="G65" s="23" t="s">
        <v>28</v>
      </c>
      <c r="H65" s="23" t="s">
        <v>685</v>
      </c>
      <c r="I65" s="3" t="s">
        <v>686</v>
      </c>
      <c r="J65" s="53" t="s">
        <v>3</v>
      </c>
      <c r="K65" s="76" t="str">
        <f>HYPERLINK("mailto:"&amp;VLOOKUP(L65,'CONCAT Codes'!$A$14:$G$26,5,FALSE)&amp;"?subject="&amp;_xlfn.CONCAT(C65," - APPLICANT for ",A65)&amp;"&amp;cc="&amp;'CONCAT Codes'!$A$32&amp;"&amp;body="&amp;D65&amp;"%0A%0APlease see my resume and bio for the above tour.","Click HERE to apply")</f>
        <v>Click HERE to apply</v>
      </c>
      <c r="L65" s="57" t="s">
        <v>429</v>
      </c>
    </row>
    <row r="66" spans="1:12" ht="54.65" customHeight="1">
      <c r="A66" s="1" t="s">
        <v>480</v>
      </c>
      <c r="B66" s="23" t="s">
        <v>37</v>
      </c>
      <c r="C66" s="23" t="s">
        <v>481</v>
      </c>
      <c r="D66" s="15" t="s">
        <v>482</v>
      </c>
      <c r="E66" s="24" t="s">
        <v>497</v>
      </c>
      <c r="F66" s="23" t="s">
        <v>1</v>
      </c>
      <c r="G66" s="23" t="s">
        <v>483</v>
      </c>
      <c r="H66" s="23" t="s">
        <v>484</v>
      </c>
      <c r="I66" s="3" t="s">
        <v>485</v>
      </c>
      <c r="J66" s="53" t="s">
        <v>3</v>
      </c>
      <c r="K66" s="76" t="str">
        <f>HYPERLINK("mailto:"&amp;VLOOKUP(L66,'CONCAT Codes'!$A$14:$G$26,5,FALSE)&amp;"?subject="&amp;_xlfn.CONCAT(C66," - APPLICANT for ",A66)&amp;"&amp;cc="&amp;'CONCAT Codes'!$A$32&amp;"&amp;body="&amp;D66&amp;"%0A%0APlease see my resume and bio for the above tour.","Click HERE to apply")</f>
        <v>Click HERE to apply</v>
      </c>
      <c r="L66" s="57" t="s">
        <v>429</v>
      </c>
    </row>
    <row r="67" spans="1:12" ht="54.65" customHeight="1">
      <c r="A67" s="1" t="s">
        <v>167</v>
      </c>
      <c r="B67" s="23" t="s">
        <v>6</v>
      </c>
      <c r="C67" s="23" t="s">
        <v>156</v>
      </c>
      <c r="D67" s="15" t="s">
        <v>168</v>
      </c>
      <c r="E67" s="24" t="s">
        <v>170</v>
      </c>
      <c r="F67" s="23" t="s">
        <v>1</v>
      </c>
      <c r="G67" s="23" t="s">
        <v>169</v>
      </c>
      <c r="H67" s="23" t="s">
        <v>157</v>
      </c>
      <c r="I67" s="3" t="s">
        <v>34</v>
      </c>
      <c r="J67" s="53" t="s">
        <v>3</v>
      </c>
      <c r="K67" s="76" t="str">
        <f>HYPERLINK("mailto:"&amp;VLOOKUP(L67,'CONCAT Codes'!$A$14:$G$26,5,FALSE)&amp;"?subject="&amp;_xlfn.CONCAT(C67," - APPLICANT for ",A67)&amp;"&amp;cc="&amp;'CONCAT Codes'!$A$32&amp;"&amp;body="&amp;D67&amp;"%0A%0APlease see my resume and bio for the above tour.","Click HERE to apply")</f>
        <v>Click HERE to apply</v>
      </c>
      <c r="L67" s="79" t="s">
        <v>62</v>
      </c>
    </row>
    <row r="68" spans="1:12" ht="54.65" customHeight="1">
      <c r="A68" s="1" t="s">
        <v>171</v>
      </c>
      <c r="B68" s="23" t="s">
        <v>6</v>
      </c>
      <c r="C68" s="23" t="s">
        <v>49</v>
      </c>
      <c r="D68" s="15" t="s">
        <v>172</v>
      </c>
      <c r="E68" s="24" t="s">
        <v>174</v>
      </c>
      <c r="F68" s="23" t="s">
        <v>1</v>
      </c>
      <c r="G68" s="23" t="s">
        <v>173</v>
      </c>
      <c r="H68" s="23" t="s">
        <v>50</v>
      </c>
      <c r="I68" s="3" t="s">
        <v>34</v>
      </c>
      <c r="J68" s="53" t="s">
        <v>3</v>
      </c>
      <c r="K68" s="76" t="str">
        <f>HYPERLINK("mailto:"&amp;VLOOKUP(L68,'CONCAT Codes'!$A$14:$G$26,5,FALSE)&amp;"?subject="&amp;_xlfn.CONCAT(C68," - APPLICANT for ",A68)&amp;"&amp;cc="&amp;'CONCAT Codes'!$A$32&amp;"&amp;body="&amp;D68&amp;"%0A%0APlease see my resume and bio for the above tour.","Click HERE to apply")</f>
        <v>Click HERE to apply</v>
      </c>
      <c r="L68" s="57" t="s">
        <v>62</v>
      </c>
    </row>
    <row r="69" spans="1:12" ht="54.65" customHeight="1">
      <c r="A69" s="1" t="s">
        <v>230</v>
      </c>
      <c r="B69" s="23" t="s">
        <v>6</v>
      </c>
      <c r="C69" s="23" t="s">
        <v>49</v>
      </c>
      <c r="D69" s="15" t="s">
        <v>231</v>
      </c>
      <c r="E69" s="24" t="s">
        <v>232</v>
      </c>
      <c r="F69" s="23" t="s">
        <v>26</v>
      </c>
      <c r="G69" s="23" t="s">
        <v>173</v>
      </c>
      <c r="H69" s="23" t="s">
        <v>50</v>
      </c>
      <c r="I69" s="3" t="s">
        <v>34</v>
      </c>
      <c r="J69" s="53" t="s">
        <v>3</v>
      </c>
      <c r="K69" s="76" t="str">
        <f>HYPERLINK("mailto:"&amp;VLOOKUP(L69,'CONCAT Codes'!$A$14:$G$26,5,FALSE)&amp;"?subject="&amp;_xlfn.CONCAT(C69," - APPLICANT for ",A69)&amp;"&amp;cc="&amp;'CONCAT Codes'!$A$32&amp;"&amp;body="&amp;D69&amp;"%0A%0APlease see my resume and bio for the above tour.","Click HERE to apply")</f>
        <v>Click HERE to apply</v>
      </c>
      <c r="L69" s="57" t="s">
        <v>62</v>
      </c>
    </row>
    <row r="70" spans="1:12" ht="54.65" customHeight="1">
      <c r="A70" s="80" t="s">
        <v>274</v>
      </c>
      <c r="B70" s="81" t="s">
        <v>6</v>
      </c>
      <c r="C70" s="81" t="s">
        <v>49</v>
      </c>
      <c r="D70" s="82" t="s">
        <v>275</v>
      </c>
      <c r="E70" s="71" t="s">
        <v>280</v>
      </c>
      <c r="F70" s="81" t="s">
        <v>1</v>
      </c>
      <c r="G70" s="81" t="s">
        <v>173</v>
      </c>
      <c r="H70" s="81" t="s">
        <v>50</v>
      </c>
      <c r="I70" s="83" t="s">
        <v>34</v>
      </c>
      <c r="J70" s="84" t="s">
        <v>3</v>
      </c>
      <c r="K70" s="76" t="str">
        <f>HYPERLINK("mailto:"&amp;VLOOKUP(L70,'CONCAT Codes'!$A$14:$G$26,5,FALSE)&amp;"?subject="&amp;_xlfn.CONCAT(C70," - APPLICANT for ",A70)&amp;"&amp;cc="&amp;'CONCAT Codes'!$A$32&amp;"&amp;body="&amp;D70&amp;"%0A%0APlease see my resume and bio for the above tour.","Click HERE to apply")</f>
        <v>Click HERE to apply</v>
      </c>
      <c r="L70" s="74" t="s">
        <v>62</v>
      </c>
    </row>
    <row r="71" spans="1:12" ht="54.65" customHeight="1">
      <c r="A71" s="1" t="s">
        <v>368</v>
      </c>
      <c r="B71" s="23" t="s">
        <v>6</v>
      </c>
      <c r="C71" s="23" t="s">
        <v>49</v>
      </c>
      <c r="D71" s="15" t="s">
        <v>369</v>
      </c>
      <c r="E71" s="24" t="s">
        <v>375</v>
      </c>
      <c r="F71" s="23" t="s">
        <v>1</v>
      </c>
      <c r="G71" s="23" t="s">
        <v>370</v>
      </c>
      <c r="H71" s="23" t="s">
        <v>50</v>
      </c>
      <c r="I71" s="3" t="s">
        <v>34</v>
      </c>
      <c r="J71" s="53" t="s">
        <v>3</v>
      </c>
      <c r="K71" s="76" t="str">
        <f>HYPERLINK("mailto:"&amp;VLOOKUP(L71,'CONCAT Codes'!$A$14:$G$26,5,FALSE)&amp;"?subject="&amp;_xlfn.CONCAT(C71," - APPLICANT for ",A71)&amp;"&amp;cc="&amp;'CONCAT Codes'!$A$32&amp;"&amp;body="&amp;D71&amp;"%0A%0APlease see my resume and bio for the above tour.","Click HERE to apply")</f>
        <v>Click HERE to apply</v>
      </c>
      <c r="L71" s="57" t="s">
        <v>62</v>
      </c>
    </row>
    <row r="72" spans="1:12" ht="54.65" customHeight="1">
      <c r="A72" s="1" t="s">
        <v>371</v>
      </c>
      <c r="B72" s="23" t="s">
        <v>6</v>
      </c>
      <c r="C72" s="23" t="s">
        <v>49</v>
      </c>
      <c r="D72" s="15" t="s">
        <v>372</v>
      </c>
      <c r="E72" s="24" t="s">
        <v>374</v>
      </c>
      <c r="F72" s="23" t="s">
        <v>16</v>
      </c>
      <c r="G72" s="23" t="s">
        <v>370</v>
      </c>
      <c r="H72" s="23" t="s">
        <v>50</v>
      </c>
      <c r="I72" s="3" t="s">
        <v>34</v>
      </c>
      <c r="J72" s="53" t="s">
        <v>3</v>
      </c>
      <c r="K72" s="76" t="str">
        <f>HYPERLINK("mailto:"&amp;VLOOKUP(L72,'CONCAT Codes'!$A$14:$G$26,5,FALSE)&amp;"?subject="&amp;_xlfn.CONCAT(C72," - APPLICANT for ",A72)&amp;"&amp;cc="&amp;'CONCAT Codes'!$A$32&amp;"&amp;body="&amp;D72&amp;"%0A%0APlease see my resume and bio for the above tour.","Click HERE to apply")</f>
        <v>Click HERE to apply</v>
      </c>
      <c r="L72" s="57" t="s">
        <v>62</v>
      </c>
    </row>
    <row r="73" spans="1:12" ht="54.65" customHeight="1">
      <c r="A73" s="1" t="s">
        <v>469</v>
      </c>
      <c r="B73" s="23" t="s">
        <v>42</v>
      </c>
      <c r="C73" s="23" t="s">
        <v>228</v>
      </c>
      <c r="D73" s="15" t="s">
        <v>470</v>
      </c>
      <c r="E73" s="24" t="s">
        <v>473</v>
      </c>
      <c r="F73" s="23" t="s">
        <v>26</v>
      </c>
      <c r="G73" s="23" t="s">
        <v>471</v>
      </c>
      <c r="H73" s="23" t="s">
        <v>307</v>
      </c>
      <c r="I73" s="3" t="s">
        <v>34</v>
      </c>
      <c r="J73" s="53" t="s">
        <v>3</v>
      </c>
      <c r="K73" s="76" t="str">
        <f>HYPERLINK("mailto:"&amp;VLOOKUP(L73,'CONCAT Codes'!$A$14:$G$26,5,FALSE)&amp;"?subject="&amp;_xlfn.CONCAT(C73," - APPLICANT for ",A73)&amp;"&amp;cc="&amp;'CONCAT Codes'!$A$32&amp;"&amp;body="&amp;D73&amp;"%0A%0APlease see my resume and bio for the above tour.","Click HERE to apply")</f>
        <v>Click HERE to apply</v>
      </c>
      <c r="L73" s="57" t="s">
        <v>62</v>
      </c>
    </row>
    <row r="74" spans="1:12" ht="54.65" customHeight="1">
      <c r="A74" s="1" t="s">
        <v>378</v>
      </c>
      <c r="B74" s="23" t="s">
        <v>42</v>
      </c>
      <c r="C74" s="23" t="s">
        <v>241</v>
      </c>
      <c r="D74" s="15" t="s">
        <v>379</v>
      </c>
      <c r="E74" s="24" t="s">
        <v>386</v>
      </c>
      <c r="F74" s="23" t="s">
        <v>26</v>
      </c>
      <c r="G74" s="23" t="s">
        <v>380</v>
      </c>
      <c r="H74" s="23" t="s">
        <v>307</v>
      </c>
      <c r="I74" s="3" t="s">
        <v>34</v>
      </c>
      <c r="J74" s="53" t="s">
        <v>3</v>
      </c>
      <c r="K74" s="76" t="str">
        <f>HYPERLINK("mailto:"&amp;VLOOKUP(L74,'CONCAT Codes'!$A$14:$G$26,5,FALSE)&amp;"?subject="&amp;_xlfn.CONCAT(C74," - APPLICANT for ",A74)&amp;"&amp;cc="&amp;'CONCAT Codes'!$A$32&amp;"&amp;body="&amp;D74&amp;"%0A%0APlease see my resume and bio for the above tour.","Click HERE to apply")</f>
        <v>Click HERE to apply</v>
      </c>
      <c r="L74" s="57" t="s">
        <v>62</v>
      </c>
    </row>
    <row r="75" spans="1:12" ht="54.65" customHeight="1">
      <c r="A75" s="1" t="s">
        <v>540</v>
      </c>
      <c r="B75" s="23" t="s">
        <v>6</v>
      </c>
      <c r="C75" s="23" t="s">
        <v>156</v>
      </c>
      <c r="D75" s="15" t="s">
        <v>541</v>
      </c>
      <c r="E75" s="24" t="s">
        <v>546</v>
      </c>
      <c r="F75" s="23" t="s">
        <v>1</v>
      </c>
      <c r="G75" s="23" t="s">
        <v>542</v>
      </c>
      <c r="H75" s="23" t="s">
        <v>157</v>
      </c>
      <c r="I75" s="3" t="s">
        <v>34</v>
      </c>
      <c r="J75" s="53" t="s">
        <v>3</v>
      </c>
      <c r="K75" s="76" t="str">
        <f>HYPERLINK("mailto:"&amp;VLOOKUP(L75,'CONCAT Codes'!$A$14:$G$26,5,FALSE)&amp;"?subject="&amp;_xlfn.CONCAT(C75," - APPLICANT for ",A75)&amp;"&amp;cc="&amp;'CONCAT Codes'!$A$32&amp;"&amp;body="&amp;D75&amp;"%0A%0APlease see my resume and bio for the above tour.","Click HERE to apply")</f>
        <v>Click HERE to apply</v>
      </c>
      <c r="L75" s="79" t="s">
        <v>62</v>
      </c>
    </row>
    <row r="76" spans="1:12" ht="54.65" customHeight="1">
      <c r="A76" s="1" t="s">
        <v>543</v>
      </c>
      <c r="B76" s="23" t="s">
        <v>6</v>
      </c>
      <c r="C76" s="23" t="s">
        <v>156</v>
      </c>
      <c r="D76" s="15" t="s">
        <v>544</v>
      </c>
      <c r="E76" s="24" t="s">
        <v>547</v>
      </c>
      <c r="F76" s="23" t="s">
        <v>26</v>
      </c>
      <c r="G76" s="23" t="s">
        <v>545</v>
      </c>
      <c r="H76" s="23" t="s">
        <v>157</v>
      </c>
      <c r="I76" s="3" t="s">
        <v>34</v>
      </c>
      <c r="J76" s="53" t="s">
        <v>3</v>
      </c>
      <c r="K76" s="76" t="str">
        <f>HYPERLINK("mailto:"&amp;VLOOKUP(L76,'CONCAT Codes'!$A$14:$G$26,5,FALSE)&amp;"?subject="&amp;_xlfn.CONCAT(C76," - APPLICANT for ",A76)&amp;"&amp;cc="&amp;'CONCAT Codes'!$A$32&amp;"&amp;body="&amp;D76&amp;"%0A%0APlease see my resume and bio for the above tour.","Click HERE to apply")</f>
        <v>Click HERE to apply</v>
      </c>
      <c r="L76" s="79" t="s">
        <v>62</v>
      </c>
    </row>
    <row r="77" spans="1:12" ht="54.65" customHeight="1">
      <c r="A77" s="1" t="s">
        <v>293</v>
      </c>
      <c r="B77" s="23" t="s">
        <v>37</v>
      </c>
      <c r="C77" s="23" t="s">
        <v>192</v>
      </c>
      <c r="D77" s="15" t="s">
        <v>294</v>
      </c>
      <c r="E77" s="24" t="s">
        <v>298</v>
      </c>
      <c r="F77" s="23" t="s">
        <v>1</v>
      </c>
      <c r="G77" s="23" t="s">
        <v>163</v>
      </c>
      <c r="H77" s="23" t="s">
        <v>295</v>
      </c>
      <c r="I77" s="3" t="s">
        <v>34</v>
      </c>
      <c r="J77" s="53" t="s">
        <v>3</v>
      </c>
      <c r="K77" s="76" t="str">
        <f>HYPERLINK("mailto:"&amp;VLOOKUP(L77,'CONCAT Codes'!$A$14:$G$26,5,FALSE)&amp;"?subject="&amp;_xlfn.CONCAT(C77," - APPLICANT for ",A77)&amp;"&amp;cc="&amp;'CONCAT Codes'!$A$32&amp;"&amp;body="&amp;D77&amp;"%0A%0APlease see my resume and bio for the above tour.","Click HERE to apply")</f>
        <v>Click HERE to apply</v>
      </c>
      <c r="L77" s="57" t="s">
        <v>429</v>
      </c>
    </row>
    <row r="78" spans="1:12" ht="54.65" customHeight="1">
      <c r="A78" s="1" t="s">
        <v>678</v>
      </c>
      <c r="B78" s="23" t="s">
        <v>6</v>
      </c>
      <c r="C78" s="23" t="s">
        <v>156</v>
      </c>
      <c r="D78" s="15" t="s">
        <v>679</v>
      </c>
      <c r="E78" s="24" t="s">
        <v>681</v>
      </c>
      <c r="F78" s="23" t="s">
        <v>26</v>
      </c>
      <c r="G78" s="23" t="s">
        <v>29</v>
      </c>
      <c r="H78" s="23" t="s">
        <v>157</v>
      </c>
      <c r="I78" s="3" t="s">
        <v>34</v>
      </c>
      <c r="J78" s="53" t="s">
        <v>3</v>
      </c>
      <c r="K78" s="76" t="str">
        <f>HYPERLINK("mailto:"&amp;VLOOKUP(L78,'CONCAT Codes'!$A$14:$G$26,5,FALSE)&amp;"?subject="&amp;_xlfn.CONCAT(C78," - APPLICANT for ",A78)&amp;"&amp;cc="&amp;'CONCAT Codes'!$A$32&amp;"&amp;body="&amp;D78&amp;"%0A%0APlease see my resume and bio for the above tour.","Click HERE to apply")</f>
        <v>Click HERE to apply</v>
      </c>
      <c r="L78" s="57" t="s">
        <v>62</v>
      </c>
    </row>
    <row r="79" spans="1:12" ht="54.65" customHeight="1">
      <c r="A79" s="1" t="s">
        <v>693</v>
      </c>
      <c r="B79" s="23" t="s">
        <v>6</v>
      </c>
      <c r="C79" s="23" t="s">
        <v>156</v>
      </c>
      <c r="D79" s="15" t="s">
        <v>172</v>
      </c>
      <c r="E79" s="24" t="s">
        <v>694</v>
      </c>
      <c r="F79" s="23" t="s">
        <v>26</v>
      </c>
      <c r="G79" s="23" t="s">
        <v>173</v>
      </c>
      <c r="H79" s="23" t="s">
        <v>157</v>
      </c>
      <c r="I79" s="3" t="s">
        <v>34</v>
      </c>
      <c r="J79" s="53" t="s">
        <v>3</v>
      </c>
      <c r="K79" s="76" t="str">
        <f>HYPERLINK("mailto:"&amp;VLOOKUP(L79,'CONCAT Codes'!$A$14:$G$26,5,FALSE)&amp;"?subject="&amp;_xlfn.CONCAT(C79," - APPLICANT for ",A79)&amp;"&amp;cc="&amp;'CONCAT Codes'!$A$32&amp;"&amp;body="&amp;D79&amp;"%0A%0APlease see my resume and bio for the above tour.","Click HERE to apply")</f>
        <v>Click HERE to apply</v>
      </c>
      <c r="L79" s="57" t="s">
        <v>62</v>
      </c>
    </row>
    <row r="80" spans="1:12" ht="54.65" customHeight="1">
      <c r="A80" s="1" t="s">
        <v>319</v>
      </c>
      <c r="B80" s="23" t="s">
        <v>42</v>
      </c>
      <c r="C80" s="23" t="s">
        <v>228</v>
      </c>
      <c r="D80" s="15" t="s">
        <v>320</v>
      </c>
      <c r="E80" s="24" t="s">
        <v>334</v>
      </c>
      <c r="F80" s="23" t="s">
        <v>26</v>
      </c>
      <c r="G80" s="23" t="s">
        <v>28</v>
      </c>
      <c r="H80" s="23" t="s">
        <v>183</v>
      </c>
      <c r="I80" s="3" t="s">
        <v>452</v>
      </c>
      <c r="J80" s="53" t="s">
        <v>3</v>
      </c>
      <c r="K80" s="76" t="str">
        <f>HYPERLINK("mailto:"&amp;VLOOKUP(L80,'CONCAT Codes'!$A$14:$G$26,5,FALSE)&amp;"?subject="&amp;_xlfn.CONCAT(C80," - APPLICANT for ",A80)&amp;"&amp;cc="&amp;'CONCAT Codes'!$A$32&amp;"&amp;body="&amp;D80&amp;"%0A%0APlease see my resume and bio for the above tour.","Click HERE to apply")</f>
        <v>Click HERE to apply</v>
      </c>
      <c r="L80" s="57" t="s">
        <v>62</v>
      </c>
    </row>
    <row r="81" spans="1:12" ht="54.65" customHeight="1">
      <c r="A81" s="1" t="s">
        <v>726</v>
      </c>
      <c r="B81" s="23" t="s">
        <v>37</v>
      </c>
      <c r="C81" s="23" t="s">
        <v>727</v>
      </c>
      <c r="D81" s="15" t="s">
        <v>728</v>
      </c>
      <c r="E81" s="24" t="s">
        <v>744</v>
      </c>
      <c r="F81" s="23" t="s">
        <v>1</v>
      </c>
      <c r="G81" s="23" t="s">
        <v>729</v>
      </c>
      <c r="H81" s="23" t="s">
        <v>730</v>
      </c>
      <c r="I81" s="3" t="s">
        <v>731</v>
      </c>
      <c r="J81" s="53" t="s">
        <v>3</v>
      </c>
      <c r="K81" s="76" t="str">
        <f>HYPERLINK("mailto:"&amp;VLOOKUP(L81,'CONCAT Codes'!$A$14:$G$26,5,FALSE)&amp;"?subject="&amp;_xlfn.CONCAT(C81," - APPLICANT for ",A81)&amp;"&amp;cc="&amp;'CONCAT Codes'!$A$32&amp;"&amp;body="&amp;D81&amp;"%0A%0APlease see my resume and bio for the above tour.","Click HERE to apply")</f>
        <v>Click HERE to apply</v>
      </c>
      <c r="L81" s="57" t="s">
        <v>429</v>
      </c>
    </row>
    <row r="82" spans="1:12" ht="54.65" customHeight="1">
      <c r="A82" s="1" t="s">
        <v>278</v>
      </c>
      <c r="B82" s="23" t="s">
        <v>37</v>
      </c>
      <c r="C82" s="23" t="s">
        <v>180</v>
      </c>
      <c r="D82" s="15" t="s">
        <v>181</v>
      </c>
      <c r="E82" s="24" t="s">
        <v>279</v>
      </c>
      <c r="F82" s="23" t="s">
        <v>1</v>
      </c>
      <c r="G82" s="23" t="s">
        <v>182</v>
      </c>
      <c r="H82" s="23" t="s">
        <v>276</v>
      </c>
      <c r="I82" s="3" t="s">
        <v>277</v>
      </c>
      <c r="J82" s="53" t="s">
        <v>3</v>
      </c>
      <c r="K82" s="76" t="str">
        <f>HYPERLINK("mailto:"&amp;VLOOKUP(L82,'CONCAT Codes'!$A$14:$G$26,5,FALSE)&amp;"?subject="&amp;_xlfn.CONCAT(C82," - APPLICANT for ",A82)&amp;"&amp;cc="&amp;'CONCAT Codes'!$A$32&amp;"&amp;body="&amp;D82&amp;"%0A%0APlease see my resume and bio for the above tour.","Click HERE to apply")</f>
        <v>Click HERE to apply</v>
      </c>
      <c r="L82" s="57" t="s">
        <v>429</v>
      </c>
    </row>
    <row r="83" spans="1:12" ht="54.65" customHeight="1">
      <c r="A83" s="63" t="s">
        <v>338</v>
      </c>
      <c r="B83" s="64" t="s">
        <v>37</v>
      </c>
      <c r="C83" s="64" t="s">
        <v>180</v>
      </c>
      <c r="D83" s="63" t="s">
        <v>339</v>
      </c>
      <c r="E83" s="24" t="s">
        <v>351</v>
      </c>
      <c r="F83" s="64" t="s">
        <v>1</v>
      </c>
      <c r="G83" s="64" t="s">
        <v>340</v>
      </c>
      <c r="H83" s="64" t="s">
        <v>341</v>
      </c>
      <c r="I83" s="65" t="s">
        <v>277</v>
      </c>
      <c r="J83" s="67" t="s">
        <v>3</v>
      </c>
      <c r="K83" s="76" t="str">
        <f>HYPERLINK("mailto:"&amp;VLOOKUP(L83,'CONCAT Codes'!$A$14:$G$26,5,FALSE)&amp;"?subject="&amp;_xlfn.CONCAT(C83," - APPLICANT for ",A83)&amp;"&amp;cc="&amp;'CONCAT Codes'!$A$32&amp;"&amp;body="&amp;D83&amp;"%0A%0APlease see my resume and bio for the above tour.","Click HERE to apply")</f>
        <v>Click HERE to apply</v>
      </c>
      <c r="L83" s="64" t="s">
        <v>429</v>
      </c>
    </row>
    <row r="84" spans="1:12" ht="54.65" customHeight="1">
      <c r="A84" s="63" t="s">
        <v>342</v>
      </c>
      <c r="B84" s="64" t="s">
        <v>37</v>
      </c>
      <c r="C84" s="64" t="s">
        <v>180</v>
      </c>
      <c r="D84" s="63" t="s">
        <v>343</v>
      </c>
      <c r="E84" s="24" t="s">
        <v>352</v>
      </c>
      <c r="F84" s="64" t="s">
        <v>1</v>
      </c>
      <c r="G84" s="64" t="s">
        <v>340</v>
      </c>
      <c r="H84" s="64" t="s">
        <v>341</v>
      </c>
      <c r="I84" s="65" t="s">
        <v>277</v>
      </c>
      <c r="J84" s="67" t="s">
        <v>3</v>
      </c>
      <c r="K84" s="76" t="str">
        <f>HYPERLINK("mailto:"&amp;VLOOKUP(L84,'CONCAT Codes'!$A$14:$G$26,5,FALSE)&amp;"?subject="&amp;_xlfn.CONCAT(C84," - APPLICANT for ",A84)&amp;"&amp;cc="&amp;'CONCAT Codes'!$A$32&amp;"&amp;body="&amp;D84&amp;"%0A%0APlease see my resume and bio for the above tour.","Click HERE to apply")</f>
        <v>Click HERE to apply</v>
      </c>
      <c r="L84" s="64" t="s">
        <v>429</v>
      </c>
    </row>
    <row r="85" spans="1:12" ht="54.65" customHeight="1">
      <c r="A85" s="1" t="s">
        <v>488</v>
      </c>
      <c r="B85" s="23" t="s">
        <v>37</v>
      </c>
      <c r="C85" s="23" t="s">
        <v>489</v>
      </c>
      <c r="D85" s="15" t="s">
        <v>284</v>
      </c>
      <c r="E85" s="24" t="s">
        <v>500</v>
      </c>
      <c r="F85" s="23" t="s">
        <v>1</v>
      </c>
      <c r="G85" s="23" t="s">
        <v>490</v>
      </c>
      <c r="H85" s="23" t="s">
        <v>491</v>
      </c>
      <c r="I85" s="3" t="s">
        <v>492</v>
      </c>
      <c r="J85" s="53" t="s">
        <v>3</v>
      </c>
      <c r="K85" s="76" t="str">
        <f>HYPERLINK("mailto:"&amp;VLOOKUP(L85,'CONCAT Codes'!$A$14:$G$26,5,FALSE)&amp;"?subject="&amp;_xlfn.CONCAT(C85," - APPLICANT for ",A85)&amp;"&amp;cc="&amp;'CONCAT Codes'!$A$32&amp;"&amp;body="&amp;D85&amp;"%0A%0APlease see my resume and bio for the above tour.","Click HERE to apply")</f>
        <v>Click HERE to apply</v>
      </c>
      <c r="L85" s="57" t="s">
        <v>429</v>
      </c>
    </row>
    <row r="86" spans="1:12" ht="54.65" customHeight="1">
      <c r="A86" s="1" t="s">
        <v>301</v>
      </c>
      <c r="B86" s="23" t="s">
        <v>6</v>
      </c>
      <c r="C86" s="23" t="s">
        <v>38</v>
      </c>
      <c r="D86" s="15" t="s">
        <v>302</v>
      </c>
      <c r="E86" s="24" t="s">
        <v>305</v>
      </c>
      <c r="F86" s="23" t="s">
        <v>1</v>
      </c>
      <c r="G86" s="23" t="s">
        <v>158</v>
      </c>
      <c r="H86" s="23" t="s">
        <v>12</v>
      </c>
      <c r="I86" s="3" t="s">
        <v>13</v>
      </c>
      <c r="J86" s="53" t="s">
        <v>3</v>
      </c>
      <c r="K86" s="76" t="str">
        <f>HYPERLINK("mailto:"&amp;VLOOKUP(L86,'CONCAT Codes'!$A$14:$G$26,5,FALSE)&amp;"?subject="&amp;_xlfn.CONCAT(C86," - APPLICANT for ",A86)&amp;"&amp;cc="&amp;'CONCAT Codes'!$A$32&amp;"&amp;body="&amp;D86&amp;"%0A%0APlease see my resume and bio for the above tour.","Click HERE to apply")</f>
        <v>Click HERE to apply</v>
      </c>
      <c r="L86" s="79" t="s">
        <v>62</v>
      </c>
    </row>
    <row r="87" spans="1:12" ht="54.65" customHeight="1">
      <c r="A87" s="1" t="s">
        <v>303</v>
      </c>
      <c r="B87" s="23" t="s">
        <v>6</v>
      </c>
      <c r="C87" s="23" t="s">
        <v>38</v>
      </c>
      <c r="D87" s="15" t="s">
        <v>304</v>
      </c>
      <c r="E87" s="24" t="s">
        <v>306</v>
      </c>
      <c r="F87" s="23" t="s">
        <v>1</v>
      </c>
      <c r="G87" s="23" t="s">
        <v>158</v>
      </c>
      <c r="H87" s="23" t="s">
        <v>12</v>
      </c>
      <c r="I87" s="3" t="s">
        <v>13</v>
      </c>
      <c r="J87" s="53" t="s">
        <v>3</v>
      </c>
      <c r="K87" s="76" t="str">
        <f>HYPERLINK("mailto:"&amp;VLOOKUP(L87,'CONCAT Codes'!$A$14:$G$26,5,FALSE)&amp;"?subject="&amp;_xlfn.CONCAT(C87," - APPLICANT for ",A87)&amp;"&amp;cc="&amp;'CONCAT Codes'!$A$32&amp;"&amp;body="&amp;D87&amp;"%0A%0APlease see my resume and bio for the above tour.","Click HERE to apply")</f>
        <v>Click HERE to apply</v>
      </c>
      <c r="L87" s="79" t="s">
        <v>62</v>
      </c>
    </row>
    <row r="88" spans="1:12" ht="54.65" customHeight="1">
      <c r="A88" s="1" t="s">
        <v>397</v>
      </c>
      <c r="B88" s="23" t="s">
        <v>6</v>
      </c>
      <c r="C88" s="23" t="s">
        <v>38</v>
      </c>
      <c r="D88" s="15" t="s">
        <v>398</v>
      </c>
      <c r="E88" s="24" t="s">
        <v>419</v>
      </c>
      <c r="F88" s="23" t="s">
        <v>1</v>
      </c>
      <c r="G88" s="23" t="s">
        <v>399</v>
      </c>
      <c r="H88" s="23" t="s">
        <v>12</v>
      </c>
      <c r="I88" s="3" t="s">
        <v>13</v>
      </c>
      <c r="J88" s="53" t="s">
        <v>3</v>
      </c>
      <c r="K88" s="76" t="str">
        <f>HYPERLINK("mailto:"&amp;VLOOKUP(L88,'CONCAT Codes'!$A$14:$G$26,5,FALSE)&amp;"?subject="&amp;_xlfn.CONCAT(C88," - APPLICANT for ",A88)&amp;"&amp;cc="&amp;'CONCAT Codes'!$A$32&amp;"&amp;body="&amp;D88&amp;"%0A%0APlease see my resume and bio for the above tour.","Click HERE to apply")</f>
        <v>Click HERE to apply</v>
      </c>
      <c r="L88" s="79" t="s">
        <v>62</v>
      </c>
    </row>
    <row r="89" spans="1:12" ht="54.65" customHeight="1">
      <c r="A89" s="63" t="s">
        <v>505</v>
      </c>
      <c r="B89" s="64" t="s">
        <v>42</v>
      </c>
      <c r="C89" s="64" t="s">
        <v>506</v>
      </c>
      <c r="D89" s="63" t="s">
        <v>507</v>
      </c>
      <c r="E89" s="24" t="s">
        <v>529</v>
      </c>
      <c r="F89" s="24" t="s">
        <v>26</v>
      </c>
      <c r="G89" s="64" t="s">
        <v>33</v>
      </c>
      <c r="H89" s="64" t="s">
        <v>508</v>
      </c>
      <c r="I89" s="65" t="s">
        <v>13</v>
      </c>
      <c r="J89" s="67" t="s">
        <v>3</v>
      </c>
      <c r="K89" s="76" t="str">
        <f>HYPERLINK("mailto:"&amp;VLOOKUP(L89,'CONCAT Codes'!$A$14:$G$26,5,FALSE)&amp;"?subject="&amp;_xlfn.CONCAT(C89," - APPLICANT for ",A89)&amp;"&amp;cc="&amp;'CONCAT Codes'!$A$32&amp;"&amp;body="&amp;D89&amp;"%0A%0APlease see my resume and bio for the above tour.","Click HERE to apply")</f>
        <v>Click HERE to apply</v>
      </c>
      <c r="L89" s="64" t="s">
        <v>62</v>
      </c>
    </row>
    <row r="90" spans="1:12" ht="54.65" customHeight="1">
      <c r="A90" s="1" t="s">
        <v>493</v>
      </c>
      <c r="B90" s="23" t="s">
        <v>0</v>
      </c>
      <c r="C90" s="23" t="s">
        <v>463</v>
      </c>
      <c r="D90" s="15" t="s">
        <v>494</v>
      </c>
      <c r="E90" s="24" t="s">
        <v>499</v>
      </c>
      <c r="F90" s="23" t="s">
        <v>26</v>
      </c>
      <c r="G90" s="23" t="s">
        <v>28</v>
      </c>
      <c r="H90" s="23" t="s">
        <v>479</v>
      </c>
      <c r="I90" s="3" t="s">
        <v>13</v>
      </c>
      <c r="J90" s="53" t="s">
        <v>3</v>
      </c>
      <c r="K90" s="76" t="str">
        <f>HYPERLINK("mailto:"&amp;VLOOKUP(L90,'CONCAT Codes'!$A$14:$G$26,5,FALSE)&amp;"?subject="&amp;_xlfn.CONCAT(C90," - APPLICANT for ",A90)&amp;"&amp;cc="&amp;'CONCAT Codes'!$A$32&amp;"&amp;body="&amp;D90&amp;"%0A%0APlease see my resume and bio for the above tour.","Click HERE to apply")</f>
        <v>Click HERE to apply</v>
      </c>
      <c r="L90" s="57" t="s">
        <v>430</v>
      </c>
    </row>
    <row r="91" spans="1:12" ht="54.65" customHeight="1">
      <c r="A91" s="1" t="s">
        <v>477</v>
      </c>
      <c r="B91" s="23" t="s">
        <v>0</v>
      </c>
      <c r="C91" s="23" t="s">
        <v>178</v>
      </c>
      <c r="D91" s="15" t="s">
        <v>478</v>
      </c>
      <c r="E91" s="24" t="s">
        <v>496</v>
      </c>
      <c r="F91" s="23" t="s">
        <v>26</v>
      </c>
      <c r="G91" s="23" t="s">
        <v>51</v>
      </c>
      <c r="H91" s="23" t="s">
        <v>479</v>
      </c>
      <c r="I91" s="3" t="s">
        <v>13</v>
      </c>
      <c r="J91" s="53" t="s">
        <v>3</v>
      </c>
      <c r="K91" s="76" t="str">
        <f>HYPERLINK("mailto:"&amp;VLOOKUP(L91,'CONCAT Codes'!$A$14:$G$26,5,FALSE)&amp;"?subject="&amp;_xlfn.CONCAT(C91," - APPLICANT for ",A91)&amp;"&amp;cc="&amp;'CONCAT Codes'!$A$32&amp;"&amp;body="&amp;D91&amp;"%0A%0APlease see my resume and bio for the above tour.","Click HERE to apply")</f>
        <v>Click HERE to apply</v>
      </c>
      <c r="L91" s="57" t="s">
        <v>430</v>
      </c>
    </row>
    <row r="92" spans="1:12" ht="54.65" customHeight="1">
      <c r="A92" s="1" t="s">
        <v>621</v>
      </c>
      <c r="B92" s="23" t="s">
        <v>6</v>
      </c>
      <c r="C92" s="23" t="s">
        <v>38</v>
      </c>
      <c r="D92" s="15" t="s">
        <v>622</v>
      </c>
      <c r="E92" s="24" t="s">
        <v>668</v>
      </c>
      <c r="F92" s="23" t="s">
        <v>1</v>
      </c>
      <c r="G92" s="23" t="s">
        <v>623</v>
      </c>
      <c r="H92" s="23" t="s">
        <v>12</v>
      </c>
      <c r="I92" s="3" t="s">
        <v>13</v>
      </c>
      <c r="J92" s="53" t="s">
        <v>3</v>
      </c>
      <c r="K92" s="76" t="str">
        <f>HYPERLINK("mailto:"&amp;VLOOKUP(L92,'CONCAT Codes'!$A$14:$G$26,5,FALSE)&amp;"?subject="&amp;_xlfn.CONCAT(C92," - APPLICANT for ",A92)&amp;"&amp;cc="&amp;'CONCAT Codes'!$A$32&amp;"&amp;body="&amp;D92&amp;"%0A%0APlease see my resume and bio for the above tour.","Click HERE to apply")</f>
        <v>Click HERE to apply</v>
      </c>
      <c r="L92" s="57" t="s">
        <v>62</v>
      </c>
    </row>
    <row r="93" spans="1:12" ht="54.65" customHeight="1">
      <c r="A93" s="1" t="s">
        <v>658</v>
      </c>
      <c r="B93" s="23" t="s">
        <v>0</v>
      </c>
      <c r="C93" s="23" t="s">
        <v>463</v>
      </c>
      <c r="D93" s="15" t="s">
        <v>659</v>
      </c>
      <c r="E93" s="24" t="s">
        <v>669</v>
      </c>
      <c r="F93" s="23" t="s">
        <v>26</v>
      </c>
      <c r="G93" s="85" t="s">
        <v>29</v>
      </c>
      <c r="H93" s="23" t="s">
        <v>479</v>
      </c>
      <c r="I93" s="3" t="s">
        <v>13</v>
      </c>
      <c r="J93" s="53" t="s">
        <v>3</v>
      </c>
      <c r="K93" s="76" t="str">
        <f>HYPERLINK("mailto:"&amp;VLOOKUP(L93,'CONCAT Codes'!$A$14:$G$26,5,FALSE)&amp;"?subject="&amp;_xlfn.CONCAT(C93," - APPLICANT for ",A93)&amp;"&amp;cc="&amp;'CONCAT Codes'!$A$32&amp;"&amp;body="&amp;D93&amp;"%0A%0APlease see my resume and bio for the above tour.","Click HERE to apply")</f>
        <v>Click HERE to apply</v>
      </c>
      <c r="L93" s="57" t="s">
        <v>430</v>
      </c>
    </row>
    <row r="94" spans="1:12" ht="54.65" customHeight="1">
      <c r="A94" s="90" t="s">
        <v>700</v>
      </c>
      <c r="B94" s="90" t="s">
        <v>0</v>
      </c>
      <c r="C94" s="90" t="s">
        <v>701</v>
      </c>
      <c r="D94" s="91" t="s">
        <v>702</v>
      </c>
      <c r="E94" s="81" t="s">
        <v>713</v>
      </c>
      <c r="F94" s="90" t="s">
        <v>26</v>
      </c>
      <c r="G94" s="90" t="s">
        <v>41</v>
      </c>
      <c r="H94" s="90" t="s">
        <v>703</v>
      </c>
      <c r="I94" s="92" t="s">
        <v>13</v>
      </c>
      <c r="J94" s="90" t="s">
        <v>3</v>
      </c>
      <c r="K94" s="76" t="str">
        <f>HYPERLINK("mailto:"&amp;VLOOKUP(L94,'CONCAT Codes'!$A$14:$G$26,5,FALSE)&amp;"?subject="&amp;_xlfn.CONCAT(C94," - APPLICANT for ",A94)&amp;"&amp;cc="&amp;'CONCAT Codes'!$A$32&amp;"&amp;body="&amp;D94&amp;"%0A%0APlease see my resume and bio for the above tour.","Click HERE to apply")</f>
        <v>Click HERE to apply</v>
      </c>
      <c r="L94" s="90" t="s">
        <v>61</v>
      </c>
    </row>
    <row r="95" spans="1:12" ht="54.65" customHeight="1">
      <c r="A95" s="1" t="s">
        <v>704</v>
      </c>
      <c r="B95" s="23" t="s">
        <v>0</v>
      </c>
      <c r="C95" s="23" t="s">
        <v>178</v>
      </c>
      <c r="D95" s="15" t="s">
        <v>609</v>
      </c>
      <c r="E95" s="24" t="s">
        <v>710</v>
      </c>
      <c r="F95" s="23" t="s">
        <v>1</v>
      </c>
      <c r="G95" s="23" t="s">
        <v>28</v>
      </c>
      <c r="H95" s="23" t="s">
        <v>517</v>
      </c>
      <c r="I95" s="3" t="s">
        <v>13</v>
      </c>
      <c r="J95" s="53" t="s">
        <v>3</v>
      </c>
      <c r="K95" s="77" t="str">
        <f>HYPERLINK("mailto:"&amp;VLOOKUP(L95,'CONCAT Codes'!$A$14:$G$26,5,FALSE)&amp;"?subject="&amp;_xlfn.CONCAT(C95," - APPLICANT for ",A95)&amp;"&amp;cc="&amp;'CONCAT Codes'!$A$32&amp;"&amp;body="&amp;D95&amp;"%0A%0APlease see my resume and bio for the above tour.","Click HERE to apply")</f>
        <v>Click HERE to apply</v>
      </c>
      <c r="L95" s="57" t="s">
        <v>430</v>
      </c>
    </row>
    <row r="96" spans="1:12" ht="54.65" customHeight="1">
      <c r="A96" s="1" t="s">
        <v>708</v>
      </c>
      <c r="B96" s="23" t="s">
        <v>6</v>
      </c>
      <c r="C96" s="23" t="s">
        <v>38</v>
      </c>
      <c r="D96" s="15" t="s">
        <v>709</v>
      </c>
      <c r="E96" s="24" t="s">
        <v>711</v>
      </c>
      <c r="F96" s="23" t="s">
        <v>26</v>
      </c>
      <c r="G96" s="23" t="s">
        <v>465</v>
      </c>
      <c r="H96" s="23" t="s">
        <v>12</v>
      </c>
      <c r="I96" s="3" t="s">
        <v>13</v>
      </c>
      <c r="J96" s="53" t="s">
        <v>3</v>
      </c>
      <c r="K96" s="77" t="str">
        <f>HYPERLINK("mailto:"&amp;VLOOKUP(L96,'CONCAT Codes'!$A$14:$G$26,5,FALSE)&amp;"?subject="&amp;_xlfn.CONCAT(C96," - APPLICANT for ",A96)&amp;"&amp;cc="&amp;'CONCAT Codes'!$A$32&amp;"&amp;body="&amp;D96&amp;"%0A%0APlease see my resume and bio for the above tour.","Click HERE to apply")</f>
        <v>Click HERE to apply</v>
      </c>
      <c r="L96" s="57" t="s">
        <v>62</v>
      </c>
    </row>
    <row r="97" spans="1:12" ht="54.65" customHeight="1">
      <c r="A97" s="1" t="s">
        <v>248</v>
      </c>
      <c r="B97" s="23" t="s">
        <v>17</v>
      </c>
      <c r="C97" s="23" t="s">
        <v>249</v>
      </c>
      <c r="D97" s="15" t="s">
        <v>250</v>
      </c>
      <c r="E97" s="24" t="s">
        <v>251</v>
      </c>
      <c r="F97" s="23" t="s">
        <v>16</v>
      </c>
      <c r="G97" s="23" t="s">
        <v>29</v>
      </c>
      <c r="H97" s="23" t="s">
        <v>45</v>
      </c>
      <c r="I97" s="3" t="s">
        <v>46</v>
      </c>
      <c r="J97" s="53" t="s">
        <v>3</v>
      </c>
      <c r="K97" s="77" t="str">
        <f>HYPERLINK("mailto:"&amp;VLOOKUP(L97,'CONCAT Codes'!$A$14:$G$26,5,FALSE)&amp;"?subject="&amp;_xlfn.CONCAT(C97," - APPLICANT for ",A97)&amp;"&amp;cc="&amp;'CONCAT Codes'!$A$32&amp;"&amp;body="&amp;D97&amp;"%0A%0APlease see my resume and bio for the above tour.","Click HERE to apply")</f>
        <v>Click HERE to apply</v>
      </c>
      <c r="L97" s="57" t="s">
        <v>58</v>
      </c>
    </row>
    <row r="98" spans="1:12" ht="54.65" customHeight="1">
      <c r="A98" s="63" t="s">
        <v>511</v>
      </c>
      <c r="B98" s="64" t="s">
        <v>6</v>
      </c>
      <c r="C98" s="64" t="s">
        <v>272</v>
      </c>
      <c r="D98" s="63" t="s">
        <v>512</v>
      </c>
      <c r="E98" s="24" t="s">
        <v>589</v>
      </c>
      <c r="F98" s="24" t="s">
        <v>26</v>
      </c>
      <c r="G98" s="64" t="s">
        <v>76</v>
      </c>
      <c r="H98" s="64" t="s">
        <v>273</v>
      </c>
      <c r="I98" s="65" t="s">
        <v>46</v>
      </c>
      <c r="J98" s="67" t="s">
        <v>3</v>
      </c>
      <c r="K98" s="77" t="str">
        <f>HYPERLINK("mailto:"&amp;VLOOKUP(L98,'CONCAT Codes'!$A$14:$G$26,5,FALSE)&amp;"?subject="&amp;_xlfn.CONCAT(C98," - APPLICANT for ",A98)&amp;"&amp;cc="&amp;'CONCAT Codes'!$A$32&amp;"&amp;body="&amp;D98&amp;"%0A%0APlease see my resume and bio for the above tour.","Click HERE to apply")</f>
        <v>Click HERE to apply</v>
      </c>
      <c r="L98" s="57" t="s">
        <v>573</v>
      </c>
    </row>
    <row r="99" spans="1:12" ht="54.65" customHeight="1">
      <c r="A99" s="1" t="s">
        <v>271</v>
      </c>
      <c r="B99" s="23" t="s">
        <v>6</v>
      </c>
      <c r="C99" s="23" t="s">
        <v>272</v>
      </c>
      <c r="D99" s="15" t="s">
        <v>594</v>
      </c>
      <c r="E99" s="24" t="s">
        <v>601</v>
      </c>
      <c r="F99" s="23" t="s">
        <v>26</v>
      </c>
      <c r="G99" s="23" t="s">
        <v>595</v>
      </c>
      <c r="H99" s="23" t="s">
        <v>273</v>
      </c>
      <c r="I99" s="3" t="s">
        <v>46</v>
      </c>
      <c r="J99" s="53" t="s">
        <v>3</v>
      </c>
      <c r="K99" s="77" t="str">
        <f>HYPERLINK("mailto:"&amp;VLOOKUP(L99,'CONCAT Codes'!$A$14:$G$26,5,FALSE)&amp;"?subject="&amp;_xlfn.CONCAT(C99," - APPLICANT for ",A99)&amp;"&amp;cc="&amp;'CONCAT Codes'!$A$32&amp;"&amp;body="&amp;D99&amp;"%0A%0APlease see my resume and bio for the above tour.","Click HERE to apply")</f>
        <v>Click HERE to apply</v>
      </c>
      <c r="L99" s="57" t="s">
        <v>573</v>
      </c>
    </row>
    <row r="100" spans="1:12" ht="54.65" customHeight="1">
      <c r="A100" s="1" t="s">
        <v>412</v>
      </c>
      <c r="B100" s="23" t="s">
        <v>0</v>
      </c>
      <c r="C100" s="23" t="s">
        <v>413</v>
      </c>
      <c r="D100" s="15" t="s">
        <v>414</v>
      </c>
      <c r="E100" s="24" t="s">
        <v>415</v>
      </c>
      <c r="F100" s="23" t="s">
        <v>26</v>
      </c>
      <c r="G100" s="23" t="s">
        <v>163</v>
      </c>
      <c r="H100" s="23" t="s">
        <v>35</v>
      </c>
      <c r="I100" s="3" t="s">
        <v>15</v>
      </c>
      <c r="J100" s="53" t="s">
        <v>3</v>
      </c>
      <c r="K100" s="77" t="str">
        <f>HYPERLINK("mailto:"&amp;VLOOKUP(L100,'CONCAT Codes'!$A$14:$G$26,5,FALSE)&amp;"?subject="&amp;_xlfn.CONCAT(C100," - APPLICANT for ",A100)&amp;"&amp;cc="&amp;'CONCAT Codes'!$A$32&amp;"&amp;body="&amp;D100&amp;"%0A%0APlease see my resume and bio for the above tour.","Click HERE to apply")</f>
        <v>Click HERE to apply</v>
      </c>
      <c r="L100" s="57" t="s">
        <v>59</v>
      </c>
    </row>
    <row r="101" spans="1:12" ht="63" customHeight="1">
      <c r="A101" s="1" t="s">
        <v>186</v>
      </c>
      <c r="B101" s="51" t="s">
        <v>187</v>
      </c>
      <c r="C101" s="51" t="s">
        <v>188</v>
      </c>
      <c r="D101" s="1" t="s">
        <v>189</v>
      </c>
      <c r="E101" s="51" t="s">
        <v>191</v>
      </c>
      <c r="F101" s="51" t="s">
        <v>16</v>
      </c>
      <c r="G101" s="51" t="s">
        <v>40</v>
      </c>
      <c r="H101" s="51" t="s">
        <v>190</v>
      </c>
      <c r="I101" s="3" t="s">
        <v>15</v>
      </c>
      <c r="J101" s="53" t="s">
        <v>3</v>
      </c>
      <c r="K101" s="77" t="str">
        <f>HYPERLINK("mailto:"&amp;VLOOKUP(L101,'CONCAT Codes'!$A$14:$G$26,5,FALSE)&amp;"?subject="&amp;_xlfn.CONCAT(C101," - APPLICANT for ",A101)&amp;"&amp;cc="&amp;'CONCAT Codes'!$A$32&amp;"&amp;body="&amp;D101&amp;"%0A%0APlease see my resume and bio for the above tour.","Click HERE to apply")</f>
        <v>Click HERE to apply</v>
      </c>
      <c r="L101" s="56" t="s">
        <v>78</v>
      </c>
    </row>
    <row r="102" spans="1:12" ht="54.65" customHeight="1">
      <c r="A102" s="63" t="s">
        <v>349</v>
      </c>
      <c r="B102" s="64" t="s">
        <v>42</v>
      </c>
      <c r="C102" s="64" t="s">
        <v>269</v>
      </c>
      <c r="D102" s="63" t="s">
        <v>350</v>
      </c>
      <c r="E102" s="24" t="s">
        <v>354</v>
      </c>
      <c r="F102" s="64" t="s">
        <v>26</v>
      </c>
      <c r="G102" s="64" t="s">
        <v>162</v>
      </c>
      <c r="H102" s="64" t="s">
        <v>183</v>
      </c>
      <c r="I102" s="65" t="s">
        <v>15</v>
      </c>
      <c r="J102" s="67" t="s">
        <v>3</v>
      </c>
      <c r="K102" s="77" t="str">
        <f>HYPERLINK("mailto:"&amp;VLOOKUP(L102,'CONCAT Codes'!$A$14:$G$26,5,FALSE)&amp;"?subject="&amp;_xlfn.CONCAT(C102," - APPLICANT for ",A102)&amp;"&amp;cc="&amp;'CONCAT Codes'!$A$32&amp;"&amp;body="&amp;D102&amp;"%0A%0APlease see my resume and bio for the above tour.","Click HERE to apply")</f>
        <v>Click HERE to apply</v>
      </c>
      <c r="L102" s="64" t="s">
        <v>62</v>
      </c>
    </row>
    <row r="103" spans="1:12" ht="54.65" customHeight="1">
      <c r="A103" s="1" t="s">
        <v>308</v>
      </c>
      <c r="B103" s="23" t="s">
        <v>42</v>
      </c>
      <c r="C103" s="23" t="s">
        <v>269</v>
      </c>
      <c r="D103" s="15" t="s">
        <v>309</v>
      </c>
      <c r="E103" s="24" t="s">
        <v>333</v>
      </c>
      <c r="F103" s="23" t="s">
        <v>26</v>
      </c>
      <c r="G103" s="23" t="s">
        <v>210</v>
      </c>
      <c r="H103" s="23" t="s">
        <v>270</v>
      </c>
      <c r="I103" s="3" t="s">
        <v>15</v>
      </c>
      <c r="J103" s="53" t="s">
        <v>3</v>
      </c>
      <c r="K103" s="77" t="str">
        <f>HYPERLINK("mailto:"&amp;VLOOKUP(L103,'CONCAT Codes'!$A$14:$G$26,5,FALSE)&amp;"?subject="&amp;_xlfn.CONCAT(C103," - APPLICANT for ",A103)&amp;"&amp;cc="&amp;'CONCAT Codes'!$A$32&amp;"&amp;body="&amp;D103&amp;"%0A%0APlease see my resume and bio for the above tour.","Click HERE to apply")</f>
        <v>Click HERE to apply</v>
      </c>
      <c r="L103" s="57" t="s">
        <v>62</v>
      </c>
    </row>
    <row r="104" spans="1:12" ht="54.65" customHeight="1">
      <c r="A104" s="63" t="s">
        <v>346</v>
      </c>
      <c r="B104" s="64" t="s">
        <v>42</v>
      </c>
      <c r="C104" s="64" t="s">
        <v>269</v>
      </c>
      <c r="D104" s="63" t="s">
        <v>347</v>
      </c>
      <c r="E104" s="24" t="s">
        <v>353</v>
      </c>
      <c r="F104" s="64" t="s">
        <v>26</v>
      </c>
      <c r="G104" s="64" t="s">
        <v>348</v>
      </c>
      <c r="H104" s="64" t="s">
        <v>270</v>
      </c>
      <c r="I104" s="65" t="s">
        <v>15</v>
      </c>
      <c r="J104" s="67" t="s">
        <v>3</v>
      </c>
      <c r="K104" s="77" t="str">
        <f>HYPERLINK("mailto:"&amp;VLOOKUP(L104,'CONCAT Codes'!$A$14:$G$26,5,FALSE)&amp;"?subject="&amp;_xlfn.CONCAT(C104," - APPLICANT for ",A104)&amp;"&amp;cc="&amp;'CONCAT Codes'!$A$32&amp;"&amp;body="&amp;D104&amp;"%0A%0APlease see my resume and bio for the above tour.","Click HERE to apply")</f>
        <v>Click HERE to apply</v>
      </c>
      <c r="L104" s="64" t="s">
        <v>62</v>
      </c>
    </row>
    <row r="105" spans="1:12" ht="54.65" customHeight="1">
      <c r="A105" s="1" t="s">
        <v>404</v>
      </c>
      <c r="B105" s="23" t="s">
        <v>42</v>
      </c>
      <c r="C105" s="23" t="s">
        <v>405</v>
      </c>
      <c r="D105" s="15" t="s">
        <v>213</v>
      </c>
      <c r="E105" s="24" t="s">
        <v>418</v>
      </c>
      <c r="F105" s="23" t="s">
        <v>26</v>
      </c>
      <c r="G105" s="23" t="s">
        <v>210</v>
      </c>
      <c r="H105" s="23" t="s">
        <v>406</v>
      </c>
      <c r="I105" s="3" t="s">
        <v>15</v>
      </c>
      <c r="J105" s="53" t="s">
        <v>3</v>
      </c>
      <c r="K105" s="77" t="str">
        <f>HYPERLINK("mailto:"&amp;VLOOKUP(L105,'CONCAT Codes'!$A$14:$G$26,5,FALSE)&amp;"?subject="&amp;_xlfn.CONCAT(C105," - APPLICANT for ",A105)&amp;"&amp;cc="&amp;'CONCAT Codes'!$A$32&amp;"&amp;body="&amp;D105&amp;"%0A%0APlease see my resume and bio for the above tour.","Click HERE to apply")</f>
        <v>Click HERE to apply</v>
      </c>
      <c r="L105" s="57" t="s">
        <v>62</v>
      </c>
    </row>
    <row r="106" spans="1:12" ht="144" customHeight="1">
      <c r="A106" s="1" t="s">
        <v>407</v>
      </c>
      <c r="B106" s="23" t="s">
        <v>42</v>
      </c>
      <c r="C106" s="23" t="s">
        <v>405</v>
      </c>
      <c r="D106" s="15" t="s">
        <v>408</v>
      </c>
      <c r="E106" s="24" t="s">
        <v>416</v>
      </c>
      <c r="F106" s="23" t="s">
        <v>1</v>
      </c>
      <c r="G106" s="23" t="s">
        <v>28</v>
      </c>
      <c r="H106" s="23" t="s">
        <v>406</v>
      </c>
      <c r="I106" s="3" t="s">
        <v>15</v>
      </c>
      <c r="J106" s="53" t="s">
        <v>3</v>
      </c>
      <c r="K106" s="77" t="str">
        <f>HYPERLINK("mailto:"&amp;VLOOKUP(L106,'CONCAT Codes'!$A$14:$G$26,5,FALSE)&amp;"?subject="&amp;_xlfn.CONCAT(C106," - APPLICANT for ",A106)&amp;"&amp;cc="&amp;'CONCAT Codes'!$A$32&amp;"&amp;body="&amp;D106&amp;"%0A%0APlease see my resume and bio for the above tour.","Click HERE to apply")</f>
        <v>Click HERE to apply</v>
      </c>
      <c r="L106" s="57" t="s">
        <v>62</v>
      </c>
    </row>
    <row r="107" spans="1:12" ht="54.65" customHeight="1">
      <c r="A107" s="1" t="s">
        <v>466</v>
      </c>
      <c r="B107" s="23" t="s">
        <v>42</v>
      </c>
      <c r="C107" s="23" t="s">
        <v>467</v>
      </c>
      <c r="D107" s="15" t="s">
        <v>189</v>
      </c>
      <c r="E107" s="24" t="s">
        <v>472</v>
      </c>
      <c r="F107" s="23" t="s">
        <v>26</v>
      </c>
      <c r="G107" s="23" t="s">
        <v>468</v>
      </c>
      <c r="H107" s="23" t="s">
        <v>270</v>
      </c>
      <c r="I107" s="3" t="s">
        <v>15</v>
      </c>
      <c r="J107" s="53" t="s">
        <v>3</v>
      </c>
      <c r="K107" s="77" t="str">
        <f>HYPERLINK("mailto:"&amp;VLOOKUP(L107,'CONCAT Codes'!$A$14:$G$26,5,FALSE)&amp;"?subject="&amp;_xlfn.CONCAT(C107," - APPLICANT for ",A107)&amp;"&amp;cc="&amp;'CONCAT Codes'!$A$32&amp;"&amp;body="&amp;D107&amp;"%0A%0APlease see my resume and bio for the above tour.","Click HERE to apply")</f>
        <v>Click HERE to apply</v>
      </c>
      <c r="L107" s="57" t="s">
        <v>62</v>
      </c>
    </row>
    <row r="108" spans="1:12" ht="54.65" customHeight="1">
      <c r="A108" s="63" t="s">
        <v>509</v>
      </c>
      <c r="B108" s="64" t="s">
        <v>42</v>
      </c>
      <c r="C108" s="64" t="s">
        <v>228</v>
      </c>
      <c r="D108" s="63" t="s">
        <v>318</v>
      </c>
      <c r="E108" s="24" t="s">
        <v>530</v>
      </c>
      <c r="F108" s="24" t="s">
        <v>26</v>
      </c>
      <c r="G108" s="64" t="s">
        <v>510</v>
      </c>
      <c r="H108" s="64" t="s">
        <v>270</v>
      </c>
      <c r="I108" s="65" t="s">
        <v>15</v>
      </c>
      <c r="J108" s="67" t="s">
        <v>3</v>
      </c>
      <c r="K108" s="77" t="str">
        <f>HYPERLINK("mailto:"&amp;VLOOKUP(L108,'CONCAT Codes'!$A$14:$G$26,5,FALSE)&amp;"?subject="&amp;_xlfn.CONCAT(C108," - APPLICANT for ",A108)&amp;"&amp;cc="&amp;'CONCAT Codes'!$A$32&amp;"&amp;body="&amp;D108&amp;"%0A%0APlease see my resume and bio for the above tour.","Click HERE to apply")</f>
        <v>Click HERE to apply</v>
      </c>
      <c r="L108" s="64" t="s">
        <v>62</v>
      </c>
    </row>
    <row r="109" spans="1:12" ht="54.65" customHeight="1">
      <c r="A109" s="1" t="s">
        <v>462</v>
      </c>
      <c r="B109" s="23" t="s">
        <v>0</v>
      </c>
      <c r="C109" s="23" t="s">
        <v>463</v>
      </c>
      <c r="D109" s="15" t="s">
        <v>464</v>
      </c>
      <c r="E109" s="24" t="s">
        <v>474</v>
      </c>
      <c r="F109" s="23" t="s">
        <v>26</v>
      </c>
      <c r="G109" s="23" t="s">
        <v>465</v>
      </c>
      <c r="H109" s="23" t="s">
        <v>35</v>
      </c>
      <c r="I109" s="3" t="s">
        <v>15</v>
      </c>
      <c r="J109" s="53" t="s">
        <v>3</v>
      </c>
      <c r="K109" s="77" t="str">
        <f>HYPERLINK("mailto:"&amp;VLOOKUP(L109,'CONCAT Codes'!$A$14:$G$26,5,FALSE)&amp;"?subject="&amp;_xlfn.CONCAT(C109," - APPLICANT for ",A109)&amp;"&amp;cc="&amp;'CONCAT Codes'!$A$32&amp;"&amp;body="&amp;D109&amp;"%0A%0APlease see my resume and bio for the above tour.","Click HERE to apply")</f>
        <v>Click HERE to apply</v>
      </c>
      <c r="L109" s="57" t="s">
        <v>430</v>
      </c>
    </row>
    <row r="110" spans="1:12" ht="54.65" customHeight="1">
      <c r="A110" s="1" t="s">
        <v>624</v>
      </c>
      <c r="B110" s="23" t="s">
        <v>42</v>
      </c>
      <c r="C110" s="23" t="s">
        <v>269</v>
      </c>
      <c r="D110" s="15" t="s">
        <v>625</v>
      </c>
      <c r="E110" s="24" t="s">
        <v>667</v>
      </c>
      <c r="F110" s="23" t="s">
        <v>26</v>
      </c>
      <c r="G110" s="23" t="s">
        <v>40</v>
      </c>
      <c r="H110" s="23" t="s">
        <v>270</v>
      </c>
      <c r="I110" s="3" t="s">
        <v>15</v>
      </c>
      <c r="J110" s="53" t="s">
        <v>3</v>
      </c>
      <c r="K110" s="77" t="str">
        <f>HYPERLINK("mailto:"&amp;VLOOKUP(L110,'CONCAT Codes'!$A$14:$G$26,5,FALSE)&amp;"?subject="&amp;_xlfn.CONCAT(C110," - APPLICANT for ",A110)&amp;"&amp;cc="&amp;'CONCAT Codes'!$A$32&amp;"&amp;body="&amp;D110&amp;"%0A%0APlease see my resume and bio for the above tour.","Click HERE to apply")</f>
        <v>Click HERE to apply</v>
      </c>
      <c r="L110" s="57" t="s">
        <v>62</v>
      </c>
    </row>
    <row r="111" spans="1:12" ht="54.65" customHeight="1">
      <c r="A111" s="1" t="s">
        <v>638</v>
      </c>
      <c r="B111" s="23" t="s">
        <v>42</v>
      </c>
      <c r="C111" s="23" t="s">
        <v>639</v>
      </c>
      <c r="D111" s="15" t="s">
        <v>640</v>
      </c>
      <c r="E111" s="88" t="s">
        <v>714</v>
      </c>
      <c r="F111" s="23" t="s">
        <v>26</v>
      </c>
      <c r="G111" s="23" t="s">
        <v>28</v>
      </c>
      <c r="H111" s="23" t="s">
        <v>270</v>
      </c>
      <c r="I111" s="3" t="s">
        <v>15</v>
      </c>
      <c r="J111" s="53" t="s">
        <v>3</v>
      </c>
      <c r="K111" s="77" t="str">
        <f>HYPERLINK("mailto:"&amp;VLOOKUP(L111,'CONCAT Codes'!$A$14:$G$26,5,FALSE)&amp;"?subject="&amp;_xlfn.CONCAT(C111," - APPLICANT for ",A111)&amp;"&amp;cc="&amp;'CONCAT Codes'!$A$32&amp;"&amp;body="&amp;D111&amp;"%0A%0APlease see my resume and bio for the above tour.","Click HERE to apply")</f>
        <v>Click HERE to apply</v>
      </c>
      <c r="L111" s="57" t="s">
        <v>62</v>
      </c>
    </row>
    <row r="112" spans="1:12" ht="54.65" customHeight="1">
      <c r="A112" s="1" t="s">
        <v>641</v>
      </c>
      <c r="B112" s="23" t="s">
        <v>42</v>
      </c>
      <c r="C112" s="23" t="s">
        <v>212</v>
      </c>
      <c r="D112" s="15" t="s">
        <v>642</v>
      </c>
      <c r="E112" s="24" t="s">
        <v>662</v>
      </c>
      <c r="F112" s="23" t="s">
        <v>26</v>
      </c>
      <c r="G112" s="23" t="s">
        <v>643</v>
      </c>
      <c r="H112" s="23" t="s">
        <v>270</v>
      </c>
      <c r="I112" s="3" t="s">
        <v>15</v>
      </c>
      <c r="J112" s="53" t="s">
        <v>3</v>
      </c>
      <c r="K112" s="77" t="str">
        <f>HYPERLINK("mailto:"&amp;VLOOKUP(L112,'CONCAT Codes'!$A$14:$G$26,5,FALSE)&amp;"?subject="&amp;_xlfn.CONCAT(C112," - APPLICANT for ",A112)&amp;"&amp;cc="&amp;'CONCAT Codes'!$A$32&amp;"&amp;body="&amp;D112&amp;"%0A%0APlease see my resume and bio for the above tour.","Click HERE to apply")</f>
        <v>Click HERE to apply</v>
      </c>
      <c r="L112" s="57" t="s">
        <v>62</v>
      </c>
    </row>
    <row r="113" spans="1:13" ht="54.65" customHeight="1">
      <c r="A113" s="1" t="s">
        <v>736</v>
      </c>
      <c r="B113" s="23" t="s">
        <v>0</v>
      </c>
      <c r="C113" s="23" t="s">
        <v>737</v>
      </c>
      <c r="D113" s="15" t="s">
        <v>738</v>
      </c>
      <c r="E113" s="24" t="s">
        <v>747</v>
      </c>
      <c r="F113" s="23" t="s">
        <v>1</v>
      </c>
      <c r="G113" s="23" t="s">
        <v>41</v>
      </c>
      <c r="H113" s="23" t="s">
        <v>35</v>
      </c>
      <c r="I113" s="3" t="s">
        <v>15</v>
      </c>
      <c r="J113" s="53" t="s">
        <v>3</v>
      </c>
      <c r="K113" s="77" t="str">
        <f>HYPERLINK("mailto:"&amp;VLOOKUP(L113,'CONCAT Codes'!$A$14:$G$26,5,FALSE)&amp;"?subject="&amp;_xlfn.CONCAT(C113," - APPLICANT for ",A113)&amp;"&amp;cc="&amp;'CONCAT Codes'!$A$32&amp;"&amp;body="&amp;D113&amp;"%0A%0APlease see my resume and bio for the above tour.","Click HERE to apply")</f>
        <v>Click HERE to apply</v>
      </c>
      <c r="L113" s="57" t="s">
        <v>61</v>
      </c>
    </row>
    <row r="114" spans="1:13" ht="54.65" customHeight="1">
      <c r="A114" s="1" t="s">
        <v>356</v>
      </c>
      <c r="B114" s="23" t="s">
        <v>42</v>
      </c>
      <c r="C114" s="23" t="s">
        <v>357</v>
      </c>
      <c r="D114" s="15" t="s">
        <v>358</v>
      </c>
      <c r="E114" s="24" t="s">
        <v>377</v>
      </c>
      <c r="F114" s="23" t="s">
        <v>26</v>
      </c>
      <c r="G114" s="23" t="s">
        <v>28</v>
      </c>
      <c r="H114" s="23" t="s">
        <v>183</v>
      </c>
      <c r="I114" s="3" t="s">
        <v>453</v>
      </c>
      <c r="J114" s="53" t="s">
        <v>3</v>
      </c>
      <c r="K114" s="77" t="str">
        <f>HYPERLINK("mailto:"&amp;VLOOKUP(L114,'CONCAT Codes'!$A$14:$G$26,5,FALSE)&amp;"?subject="&amp;_xlfn.CONCAT(C114," - APPLICANT for ",A114)&amp;"&amp;cc="&amp;'CONCAT Codes'!$A$32&amp;"&amp;body="&amp;D114&amp;"%0A%0APlease see my resume and bio for the above tour.","Click HERE to apply")</f>
        <v>Click HERE to apply</v>
      </c>
      <c r="L114" s="57" t="s">
        <v>62</v>
      </c>
    </row>
    <row r="115" spans="1:13" ht="54.65" customHeight="1">
      <c r="A115" s="1" t="s">
        <v>360</v>
      </c>
      <c r="B115" s="23" t="s">
        <v>37</v>
      </c>
      <c r="C115" s="23" t="s">
        <v>361</v>
      </c>
      <c r="D115" s="15" t="s">
        <v>362</v>
      </c>
      <c r="E115" s="24" t="s">
        <v>682</v>
      </c>
      <c r="F115" s="23" t="s">
        <v>1</v>
      </c>
      <c r="G115" s="23" t="s">
        <v>51</v>
      </c>
      <c r="H115" s="23" t="s">
        <v>363</v>
      </c>
      <c r="I115" s="3" t="s">
        <v>47</v>
      </c>
      <c r="J115" s="53" t="s">
        <v>3</v>
      </c>
      <c r="K115" s="77" t="str">
        <f>HYPERLINK("mailto:"&amp;VLOOKUP(L115,'CONCAT Codes'!$A$14:$G$26,5,FALSE)&amp;"?subject="&amp;_xlfn.CONCAT(C115," - APPLICANT for ",A115)&amp;"&amp;cc="&amp;'CONCAT Codes'!$A$32&amp;"&amp;body="&amp;D115&amp;"%0A%0APlease see my resume and bio for the above tour.","Click HERE to apply")</f>
        <v>Click HERE to apply</v>
      </c>
      <c r="L115" s="57" t="s">
        <v>429</v>
      </c>
    </row>
    <row r="116" spans="1:13" ht="54.65" customHeight="1">
      <c r="A116" s="1" t="s">
        <v>650</v>
      </c>
      <c r="B116" s="23" t="s">
        <v>10</v>
      </c>
      <c r="C116" s="23" t="s">
        <v>651</v>
      </c>
      <c r="D116" s="15" t="s">
        <v>652</v>
      </c>
      <c r="E116" s="24" t="s">
        <v>663</v>
      </c>
      <c r="F116" s="23" t="s">
        <v>1</v>
      </c>
      <c r="G116" s="23" t="s">
        <v>65</v>
      </c>
      <c r="H116" s="23" t="s">
        <v>653</v>
      </c>
      <c r="I116" s="3" t="s">
        <v>654</v>
      </c>
      <c r="J116" s="53" t="s">
        <v>3</v>
      </c>
      <c r="K116" s="77" t="str">
        <f>HYPERLINK("mailto:"&amp;VLOOKUP(L116,'CONCAT Codes'!$A$14:$G$26,5,FALSE)&amp;"?subject="&amp;_xlfn.CONCAT(C116," - APPLICANT for ",A116)&amp;"&amp;cc="&amp;'CONCAT Codes'!$A$32&amp;"&amp;body="&amp;D116&amp;"%0A%0APlease see my resume and bio for the above tour.","Click HERE to apply")</f>
        <v>Click HERE to apply</v>
      </c>
      <c r="L116" s="57" t="s">
        <v>59</v>
      </c>
    </row>
    <row r="117" spans="1:13" ht="54.65" customHeight="1">
      <c r="A117" s="1" t="s">
        <v>603</v>
      </c>
      <c r="B117" s="23" t="s">
        <v>604</v>
      </c>
      <c r="C117" s="23" t="s">
        <v>605</v>
      </c>
      <c r="D117" s="15" t="s">
        <v>606</v>
      </c>
      <c r="E117" s="24" t="s">
        <v>611</v>
      </c>
      <c r="F117" s="23" t="s">
        <v>16</v>
      </c>
      <c r="G117" s="23" t="s">
        <v>41</v>
      </c>
      <c r="H117" s="23" t="s">
        <v>699</v>
      </c>
      <c r="I117" s="3"/>
      <c r="J117" s="53" t="s">
        <v>607</v>
      </c>
      <c r="K117" s="77" t="str">
        <f>HYPERLINK("mailto:"&amp;VLOOKUP(L117,'CONCAT Codes'!$A$14:$G$26,5,FALSE)&amp;"?subject="&amp;_xlfn.CONCAT(C117," - APPLICANT for ",A117)&amp;"&amp;cc="&amp;'CONCAT Codes'!$A$32&amp;"&amp;body="&amp;D117&amp;"%0A%0APlease see my resume and bio for the above tour.","Click HERE to apply")</f>
        <v>Click HERE to apply</v>
      </c>
      <c r="L117" s="57" t="s">
        <v>78</v>
      </c>
    </row>
    <row r="118" spans="1:13" ht="54.65" customHeight="1">
      <c r="A118" s="1" t="s">
        <v>456</v>
      </c>
      <c r="B118" s="23" t="s">
        <v>6</v>
      </c>
      <c r="C118" s="23" t="s">
        <v>39</v>
      </c>
      <c r="D118" s="15" t="s">
        <v>457</v>
      </c>
      <c r="E118" s="24" t="s">
        <v>458</v>
      </c>
      <c r="F118" s="23" t="s">
        <v>1</v>
      </c>
      <c r="G118" s="23" t="s">
        <v>41</v>
      </c>
      <c r="H118" s="23" t="s">
        <v>4</v>
      </c>
      <c r="I118" s="3"/>
      <c r="J118" s="53" t="s">
        <v>5</v>
      </c>
      <c r="K118" s="77" t="str">
        <f>HYPERLINK("mailto:"&amp;VLOOKUP(L118,'CONCAT Codes'!$A$14:$G$26,5,FALSE)&amp;"?subject="&amp;_xlfn.CONCAT(C118," - APPLICANT for ",A118)&amp;"&amp;cc="&amp;'CONCAT Codes'!$A$32&amp;"&amp;body="&amp;D118&amp;"%0A%0APlease see my resume and bio for the above tour.","Click HERE to apply")</f>
        <v>Click HERE to apply</v>
      </c>
      <c r="L118" s="57" t="s">
        <v>60</v>
      </c>
    </row>
    <row r="119" spans="1:13" ht="54.65" customHeight="1">
      <c r="A119" s="1" t="s">
        <v>216</v>
      </c>
      <c r="B119" s="23" t="s">
        <v>6</v>
      </c>
      <c r="C119" s="23" t="s">
        <v>39</v>
      </c>
      <c r="D119" s="15" t="s">
        <v>217</v>
      </c>
      <c r="E119" s="24" t="s">
        <v>233</v>
      </c>
      <c r="F119" s="23" t="s">
        <v>1</v>
      </c>
      <c r="G119" s="23" t="s">
        <v>215</v>
      </c>
      <c r="H119" s="23" t="s">
        <v>4</v>
      </c>
      <c r="I119" s="3"/>
      <c r="J119" s="53" t="s">
        <v>5</v>
      </c>
      <c r="K119" s="77" t="str">
        <f>HYPERLINK("mailto:"&amp;VLOOKUP(L119,'CONCAT Codes'!$A$14:$G$26,5,FALSE)&amp;"?subject="&amp;_xlfn.CONCAT(C119," - APPLICANT for ",A119)&amp;"&amp;cc="&amp;'CONCAT Codes'!$A$32&amp;"&amp;body="&amp;D119&amp;"%0A%0APlease see my resume and bio for the above tour.","Click HERE to apply")</f>
        <v>Click HERE to apply</v>
      </c>
      <c r="L119" s="57" t="s">
        <v>60</v>
      </c>
    </row>
    <row r="120" spans="1:13" ht="82.5" customHeight="1">
      <c r="A120" s="1" t="s">
        <v>218</v>
      </c>
      <c r="B120" s="23" t="s">
        <v>6</v>
      </c>
      <c r="C120" s="23" t="s">
        <v>39</v>
      </c>
      <c r="D120" s="15" t="s">
        <v>219</v>
      </c>
      <c r="E120" s="24" t="s">
        <v>237</v>
      </c>
      <c r="F120" s="23" t="s">
        <v>1</v>
      </c>
      <c r="G120" s="23" t="s">
        <v>41</v>
      </c>
      <c r="H120" s="23" t="s">
        <v>4</v>
      </c>
      <c r="I120" s="3"/>
      <c r="J120" s="53" t="s">
        <v>5</v>
      </c>
      <c r="K120" s="77" t="str">
        <f>HYPERLINK("mailto:"&amp;VLOOKUP(L120,'CONCAT Codes'!$A$14:$G$26,5,FALSE)&amp;"?subject="&amp;_xlfn.CONCAT(C120," - APPLICANT for ",A120)&amp;"&amp;cc="&amp;'CONCAT Codes'!$A$32&amp;"&amp;body="&amp;D120&amp;"%0A%0APlease see my resume and bio for the above tour.","Click HERE to apply")</f>
        <v>Click HERE to apply</v>
      </c>
      <c r="L120" s="57" t="s">
        <v>60</v>
      </c>
    </row>
    <row r="121" spans="1:13" ht="76.5" customHeight="1">
      <c r="A121" s="1" t="s">
        <v>220</v>
      </c>
      <c r="B121" s="23" t="s">
        <v>6</v>
      </c>
      <c r="C121" s="23" t="s">
        <v>39</v>
      </c>
      <c r="D121" s="15" t="s">
        <v>221</v>
      </c>
      <c r="E121" s="24" t="s">
        <v>236</v>
      </c>
      <c r="F121" s="23" t="s">
        <v>1</v>
      </c>
      <c r="G121" s="23" t="s">
        <v>41</v>
      </c>
      <c r="H121" s="23" t="s">
        <v>4</v>
      </c>
      <c r="I121" s="3"/>
      <c r="J121" s="53" t="s">
        <v>5</v>
      </c>
      <c r="K121" s="77" t="str">
        <f>HYPERLINK("mailto:"&amp;VLOOKUP(L121,'CONCAT Codes'!$A$14:$G$26,5,FALSE)&amp;"?subject="&amp;_xlfn.CONCAT(C121," - APPLICANT for ",A121)&amp;"&amp;cc="&amp;'CONCAT Codes'!$A$32&amp;"&amp;body="&amp;D121&amp;"%0A%0APlease see my resume and bio for the above tour.","Click HERE to apply")</f>
        <v>Click HERE to apply</v>
      </c>
      <c r="L121" s="57" t="s">
        <v>60</v>
      </c>
    </row>
    <row r="122" spans="1:13" ht="54.65" customHeight="1">
      <c r="A122" s="1" t="s">
        <v>222</v>
      </c>
      <c r="B122" s="23" t="s">
        <v>6</v>
      </c>
      <c r="C122" s="23" t="s">
        <v>39</v>
      </c>
      <c r="D122" s="15" t="s">
        <v>223</v>
      </c>
      <c r="E122" s="24" t="s">
        <v>235</v>
      </c>
      <c r="F122" s="23" t="s">
        <v>1</v>
      </c>
      <c r="G122" s="23" t="s">
        <v>41</v>
      </c>
      <c r="H122" s="23" t="s">
        <v>4</v>
      </c>
      <c r="I122" s="3"/>
      <c r="J122" s="53" t="s">
        <v>5</v>
      </c>
      <c r="K122" s="77" t="str">
        <f>HYPERLINK("mailto:"&amp;VLOOKUP(L122,'CONCAT Codes'!$A$14:$G$26,5,FALSE)&amp;"?subject="&amp;_xlfn.CONCAT(C122," - APPLICANT for ",A122)&amp;"&amp;cc="&amp;'CONCAT Codes'!$A$32&amp;"&amp;body="&amp;D122&amp;"%0A%0APlease see my resume and bio for the above tour.","Click HERE to apply")</f>
        <v>Click HERE to apply</v>
      </c>
      <c r="L122" s="57" t="s">
        <v>60</v>
      </c>
      <c r="M122"/>
    </row>
    <row r="123" spans="1:13" ht="54.65" customHeight="1">
      <c r="A123" s="1" t="s">
        <v>224</v>
      </c>
      <c r="B123" s="23" t="s">
        <v>6</v>
      </c>
      <c r="C123" s="23" t="s">
        <v>39</v>
      </c>
      <c r="D123" s="15" t="s">
        <v>225</v>
      </c>
      <c r="E123" s="24" t="s">
        <v>234</v>
      </c>
      <c r="F123" s="23" t="s">
        <v>1</v>
      </c>
      <c r="G123" s="23" t="s">
        <v>41</v>
      </c>
      <c r="H123" s="23" t="s">
        <v>4</v>
      </c>
      <c r="I123" s="3"/>
      <c r="J123" s="53" t="s">
        <v>5</v>
      </c>
      <c r="K123" s="77" t="str">
        <f>HYPERLINK("mailto:"&amp;VLOOKUP(L123,'CONCAT Codes'!$A$14:$G$26,5,FALSE)&amp;"?subject="&amp;_xlfn.CONCAT(C123," - APPLICANT for ",A123)&amp;"&amp;cc="&amp;'CONCAT Codes'!$A$32&amp;"&amp;body="&amp;D123&amp;"%0A%0APlease see my resume and bio for the above tour.","Click HERE to apply")</f>
        <v>Click HERE to apply</v>
      </c>
      <c r="L123" s="57" t="s">
        <v>60</v>
      </c>
    </row>
    <row r="124" spans="1:13" ht="54.65" customHeight="1">
      <c r="A124" s="1" t="s">
        <v>226</v>
      </c>
      <c r="B124" s="23" t="s">
        <v>6</v>
      </c>
      <c r="C124" s="23" t="s">
        <v>39</v>
      </c>
      <c r="D124" s="15" t="s">
        <v>227</v>
      </c>
      <c r="E124" s="24" t="s">
        <v>332</v>
      </c>
      <c r="F124" s="23" t="s">
        <v>1</v>
      </c>
      <c r="G124" s="23" t="s">
        <v>41</v>
      </c>
      <c r="H124" s="23" t="s">
        <v>4</v>
      </c>
      <c r="I124" s="3"/>
      <c r="J124" s="53" t="s">
        <v>5</v>
      </c>
      <c r="K124" s="77" t="str">
        <f>HYPERLINK("mailto:"&amp;VLOOKUP(L124,'CONCAT Codes'!$A$14:$G$26,5,FALSE)&amp;"?subject="&amp;_xlfn.CONCAT(C124," - APPLICANT for ",A124)&amp;"&amp;cc="&amp;'CONCAT Codes'!$A$32&amp;"&amp;body="&amp;D124&amp;"%0A%0APlease see my resume and bio for the above tour.","Click HERE to apply")</f>
        <v>Click HERE to apply</v>
      </c>
      <c r="L124" s="57" t="s">
        <v>60</v>
      </c>
    </row>
    <row r="125" spans="1:13" ht="72" customHeight="1">
      <c r="A125" s="1" t="s">
        <v>316</v>
      </c>
      <c r="B125" s="23" t="s">
        <v>6</v>
      </c>
      <c r="C125" s="23" t="s">
        <v>39</v>
      </c>
      <c r="D125" s="15" t="s">
        <v>259</v>
      </c>
      <c r="E125" s="24" t="s">
        <v>593</v>
      </c>
      <c r="F125" s="23" t="s">
        <v>16</v>
      </c>
      <c r="G125" s="23" t="s">
        <v>40</v>
      </c>
      <c r="H125" s="23" t="s">
        <v>4</v>
      </c>
      <c r="I125" s="3"/>
      <c r="J125" s="53" t="s">
        <v>5</v>
      </c>
      <c r="K125" s="77" t="str">
        <f>HYPERLINK("mailto:"&amp;VLOOKUP(L125,'CONCAT Codes'!$A$14:$G$26,5,FALSE)&amp;"?subject="&amp;_xlfn.CONCAT(C125," - APPLICANT for ",A125)&amp;"&amp;cc="&amp;'CONCAT Codes'!$A$32&amp;"&amp;body="&amp;D125&amp;"%0A%0APlease see my resume and bio for the above tour.","Click HERE to apply")</f>
        <v>Click HERE to apply</v>
      </c>
      <c r="L125" s="57" t="s">
        <v>60</v>
      </c>
    </row>
    <row r="126" spans="1:13" ht="54.65" customHeight="1">
      <c r="A126" s="1" t="s">
        <v>317</v>
      </c>
      <c r="B126" s="23" t="s">
        <v>6</v>
      </c>
      <c r="C126" s="23" t="s">
        <v>39</v>
      </c>
      <c r="D126" s="15" t="s">
        <v>292</v>
      </c>
      <c r="E126" s="24" t="s">
        <v>592</v>
      </c>
      <c r="F126" s="23" t="s">
        <v>16</v>
      </c>
      <c r="G126" s="23" t="s">
        <v>28</v>
      </c>
      <c r="H126" s="23" t="s">
        <v>4</v>
      </c>
      <c r="I126" s="3"/>
      <c r="J126" s="53" t="s">
        <v>5</v>
      </c>
      <c r="K126" s="77" t="str">
        <f>HYPERLINK("mailto:"&amp;VLOOKUP(L126,'CONCAT Codes'!$A$14:$G$26,5,FALSE)&amp;"?subject="&amp;_xlfn.CONCAT(C126," - APPLICANT for ",A126)&amp;"&amp;cc="&amp;'CONCAT Codes'!$A$32&amp;"&amp;body="&amp;D126&amp;"%0A%0APlease see my resume and bio for the above tour.","Click HERE to apply")</f>
        <v>Click HERE to apply</v>
      </c>
      <c r="L126" s="57" t="s">
        <v>60</v>
      </c>
    </row>
    <row r="127" spans="1:13" ht="54.65" customHeight="1">
      <c r="A127" s="63" t="s">
        <v>518</v>
      </c>
      <c r="B127" s="64" t="s">
        <v>6</v>
      </c>
      <c r="C127" s="64" t="s">
        <v>519</v>
      </c>
      <c r="D127" s="63" t="s">
        <v>520</v>
      </c>
      <c r="E127" s="24" t="s">
        <v>591</v>
      </c>
      <c r="F127" s="24" t="s">
        <v>1</v>
      </c>
      <c r="G127" s="64" t="s">
        <v>521</v>
      </c>
      <c r="H127" s="64" t="s">
        <v>522</v>
      </c>
      <c r="I127" s="65"/>
      <c r="J127" s="67" t="s">
        <v>522</v>
      </c>
      <c r="K127" s="77" t="str">
        <f>HYPERLINK("mailto:"&amp;VLOOKUP(L127,'CONCAT Codes'!$A$14:$G$26,5,FALSE)&amp;"?subject="&amp;_xlfn.CONCAT(C127," - APPLICANT for ",A127)&amp;"&amp;cc="&amp;'CONCAT Codes'!$A$32&amp;"&amp;body="&amp;D127&amp;"%0A%0APlease see my resume and bio for the above tour.","Click HERE to apply")</f>
        <v>Click HERE to apply</v>
      </c>
      <c r="L127" s="64" t="s">
        <v>60</v>
      </c>
    </row>
    <row r="128" spans="1:13" ht="54.65" customHeight="1">
      <c r="A128" s="63" t="s">
        <v>523</v>
      </c>
      <c r="B128" s="64" t="s">
        <v>6</v>
      </c>
      <c r="C128" s="64" t="s">
        <v>39</v>
      </c>
      <c r="D128" s="63" t="s">
        <v>524</v>
      </c>
      <c r="E128" s="24" t="s">
        <v>533</v>
      </c>
      <c r="F128" s="24" t="s">
        <v>1</v>
      </c>
      <c r="G128" s="64" t="s">
        <v>40</v>
      </c>
      <c r="H128" s="64" t="s">
        <v>4</v>
      </c>
      <c r="I128" s="65"/>
      <c r="J128" s="67" t="s">
        <v>5</v>
      </c>
      <c r="K128" s="77" t="str">
        <f>HYPERLINK("mailto:"&amp;VLOOKUP(L128,'CONCAT Codes'!$A$14:$G$26,5,FALSE)&amp;"?subject="&amp;_xlfn.CONCAT(C128," - APPLICANT for ",A128)&amp;"&amp;cc="&amp;'CONCAT Codes'!$A$32&amp;"&amp;body="&amp;D128&amp;"%0A%0APlease see my resume and bio for the above tour.","Click HERE to apply")</f>
        <v>Click HERE to apply</v>
      </c>
      <c r="L128" s="64" t="s">
        <v>60</v>
      </c>
    </row>
    <row r="129" spans="1:12" ht="54.65" customHeight="1">
      <c r="A129" s="63" t="s">
        <v>525</v>
      </c>
      <c r="B129" s="64" t="s">
        <v>6</v>
      </c>
      <c r="C129" s="64" t="s">
        <v>39</v>
      </c>
      <c r="D129" s="63" t="s">
        <v>526</v>
      </c>
      <c r="E129" s="24" t="s">
        <v>590</v>
      </c>
      <c r="F129" s="24" t="s">
        <v>1</v>
      </c>
      <c r="G129" s="64" t="s">
        <v>40</v>
      </c>
      <c r="H129" s="64" t="s">
        <v>4</v>
      </c>
      <c r="I129" s="65"/>
      <c r="J129" s="67" t="s">
        <v>5</v>
      </c>
      <c r="K129" s="77" t="str">
        <f>HYPERLINK("mailto:"&amp;VLOOKUP(L129,'CONCAT Codes'!$A$14:$G$26,5,FALSE)&amp;"?subject="&amp;_xlfn.CONCAT(C129," - APPLICANT for ",A129)&amp;"&amp;cc="&amp;'CONCAT Codes'!$A$32&amp;"&amp;body="&amp;D129&amp;"%0A%0APlease see my resume and bio for the above tour.","Click HERE to apply")</f>
        <v>Click HERE to apply</v>
      </c>
      <c r="L129" s="64" t="s">
        <v>60</v>
      </c>
    </row>
    <row r="130" spans="1:12" ht="54.65" customHeight="1">
      <c r="A130" s="63" t="s">
        <v>527</v>
      </c>
      <c r="B130" s="64" t="s">
        <v>6</v>
      </c>
      <c r="C130" s="64" t="s">
        <v>39</v>
      </c>
      <c r="D130" s="63" t="s">
        <v>528</v>
      </c>
      <c r="E130" s="24" t="s">
        <v>534</v>
      </c>
      <c r="F130" s="24" t="s">
        <v>1</v>
      </c>
      <c r="G130" s="64" t="s">
        <v>40</v>
      </c>
      <c r="H130" s="64" t="s">
        <v>4</v>
      </c>
      <c r="I130" s="65"/>
      <c r="J130" s="67" t="s">
        <v>5</v>
      </c>
      <c r="K130" s="77" t="str">
        <f>HYPERLINK("mailto:"&amp;VLOOKUP(L130,'CONCAT Codes'!$A$14:$G$26,5,FALSE)&amp;"?subject="&amp;_xlfn.CONCAT(C130," - APPLICANT for ",A130)&amp;"&amp;cc="&amp;'CONCAT Codes'!$A$32&amp;"&amp;body="&amp;D130&amp;"%0A%0APlease see my resume and bio for the above tour.","Click HERE to apply")</f>
        <v>Click HERE to apply</v>
      </c>
      <c r="L130" s="64" t="s">
        <v>60</v>
      </c>
    </row>
    <row r="131" spans="1:12" ht="54.65" customHeight="1">
      <c r="A131" s="1" t="s">
        <v>647</v>
      </c>
      <c r="B131" s="23" t="s">
        <v>10</v>
      </c>
      <c r="C131" s="23" t="s">
        <v>644</v>
      </c>
      <c r="D131" s="15" t="s">
        <v>646</v>
      </c>
      <c r="E131" s="24" t="s">
        <v>670</v>
      </c>
      <c r="F131" s="23" t="s">
        <v>26</v>
      </c>
      <c r="G131" s="23" t="s">
        <v>29</v>
      </c>
      <c r="H131" s="23" t="s">
        <v>648</v>
      </c>
      <c r="I131" s="3"/>
      <c r="J131" s="53" t="s">
        <v>649</v>
      </c>
      <c r="K131" s="77" t="str">
        <f>HYPERLINK("mailto:"&amp;VLOOKUP(L131,'CONCAT Codes'!$A$14:$G$26,5,FALSE)&amp;"?subject="&amp;_xlfn.CONCAT(C131," - APPLICANT for ",A131)&amp;"&amp;cc="&amp;'CONCAT Codes'!$A$32&amp;"&amp;body="&amp;D131&amp;"%0A%0APlease see my resume and bio for the above tour.","Click HERE to apply")</f>
        <v>Click HERE to apply</v>
      </c>
      <c r="L131" s="57" t="s">
        <v>59</v>
      </c>
    </row>
  </sheetData>
  <autoFilter ref="A1:L125" xr:uid="{00000000-0001-0000-0000-000000000000}">
    <sortState xmlns:xlrd2="http://schemas.microsoft.com/office/spreadsheetml/2017/richdata2" ref="A2:L131">
      <sortCondition ref="I1:I125"/>
    </sortState>
  </autoFilter>
  <sortState xmlns:xlrd2="http://schemas.microsoft.com/office/spreadsheetml/2017/richdata2" ref="A2:M76">
    <sortCondition ref="M2:M76"/>
    <sortCondition ref="B2:B76"/>
    <sortCondition ref="C2:C76"/>
  </sortState>
  <conditionalFormatting sqref="A1:A1048576">
    <cfRule type="duplicateValues" dxfId="28" priority="1"/>
  </conditionalFormatting>
  <conditionalFormatting sqref="K1:K1048576">
    <cfRule type="containsText" dxfId="27" priority="2" operator="containsText" text="Click HERE to apply">
      <formula>NOT(ISERROR(SEARCH("Click HERE to apply",K1)))</formula>
    </cfRule>
  </conditionalFormatting>
  <pageMargins left="0.25" right="0.25" top="0.75" bottom="0.75" header="0.3" footer="0.3"/>
  <pageSetup scale="61" fitToHeight="0" orientation="landscape" horizontalDpi="1200" verticalDpi="1200" r:id="rId1"/>
  <headerFooter>
    <oddHeader>&amp;L&amp;D&amp;C&amp;"-,Bold"&amp;22PFI Available Tours&amp;"-,Regular"&amp;14
Positions are reviewed weekly and the website is updated as needed.  &amp;R&amp;P of &amp;N</oddHeader>
    <oddFooter>&amp;C&amp;"-,Bold Italic"&amp;12If you are interested in a position, click on the link or
email your resume and bio with the position you are interested in.&amp;"-,Regular"&amp;11
Email:  dfas.indianapolis-in.zh.mbx.pfi@mail.mil
Website: https://www.dfas.mil/pfi</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BFB39-075C-4F6B-9827-2D18833EDED2}">
  <dimension ref="A1:N75"/>
  <sheetViews>
    <sheetView zoomScale="90" zoomScaleNormal="90" workbookViewId="0">
      <selection activeCell="E7" sqref="E7"/>
    </sheetView>
  </sheetViews>
  <sheetFormatPr defaultRowHeight="56.4" customHeight="1"/>
  <cols>
    <col min="2" max="2" width="27.1796875" customWidth="1"/>
    <col min="3" max="3" width="28.1796875" customWidth="1"/>
    <col min="4" max="4" width="21.54296875" customWidth="1"/>
    <col min="5" max="5" width="44.453125" customWidth="1"/>
    <col min="6" max="6" width="9.81640625" customWidth="1"/>
    <col min="7" max="7" width="13.1796875" customWidth="1"/>
    <col min="8" max="8" width="12.81640625" customWidth="1"/>
    <col min="10" max="10" width="11.81640625" customWidth="1"/>
    <col min="11" max="11" width="18.1796875" customWidth="1"/>
    <col min="12" max="12" width="20.54296875" customWidth="1"/>
    <col min="13" max="13" width="40.81640625" customWidth="1"/>
  </cols>
  <sheetData>
    <row r="1" spans="1:14" s="8" customFormat="1" ht="56.4" customHeight="1">
      <c r="A1" s="6" t="s">
        <v>22</v>
      </c>
      <c r="B1" s="7" t="s">
        <v>23</v>
      </c>
      <c r="C1" s="7" t="s">
        <v>24</v>
      </c>
      <c r="D1" s="6" t="s">
        <v>25</v>
      </c>
      <c r="E1" s="6" t="s">
        <v>21</v>
      </c>
      <c r="F1" s="7" t="s">
        <v>18</v>
      </c>
      <c r="G1" s="7" t="s">
        <v>19</v>
      </c>
      <c r="H1" s="7" t="s">
        <v>20</v>
      </c>
      <c r="I1" s="6" t="s">
        <v>53</v>
      </c>
      <c r="J1" s="7" t="s">
        <v>54</v>
      </c>
      <c r="K1" s="5" t="s">
        <v>27</v>
      </c>
      <c r="L1" s="7" t="s">
        <v>56</v>
      </c>
    </row>
    <row r="2" spans="1:14" s="25" customFormat="1" ht="56.4" customHeight="1">
      <c r="A2" s="63" t="s">
        <v>515</v>
      </c>
      <c r="B2" s="64" t="s">
        <v>0</v>
      </c>
      <c r="C2" s="64" t="s">
        <v>178</v>
      </c>
      <c r="D2" s="63" t="s">
        <v>516</v>
      </c>
      <c r="E2" s="24" t="s">
        <v>532</v>
      </c>
      <c r="F2" s="24" t="s">
        <v>1</v>
      </c>
      <c r="G2" s="64" t="s">
        <v>28</v>
      </c>
      <c r="H2" s="64" t="s">
        <v>517</v>
      </c>
      <c r="I2" s="65" t="s">
        <v>13</v>
      </c>
      <c r="J2" s="67" t="s">
        <v>3</v>
      </c>
      <c r="K2" s="76" t="str">
        <f>HYPERLINK("mailto:"&amp;VLOOKUP(L2,'CONCAT Codes'!$A$14:$G$26,5,FALSE)&amp;"?subject="&amp;_xlfn.CONCAT(C2," - APPLICANT for ",A2)&amp;"&amp;cc="&amp;'CONCAT Codes'!$A$32&amp;"&amp;body="&amp;D2&amp;"%0A%0APlease see my resume and bio for the above tour.","Click HERE to apply")</f>
        <v>Click HERE to apply</v>
      </c>
      <c r="L2" s="64" t="s">
        <v>430</v>
      </c>
      <c r="M2" s="25" t="s">
        <v>739</v>
      </c>
    </row>
    <row r="3" spans="1:14" s="25" customFormat="1" ht="56.4" customHeight="1">
      <c r="A3" s="1" t="s">
        <v>596</v>
      </c>
      <c r="B3" s="23" t="s">
        <v>63</v>
      </c>
      <c r="C3" s="23" t="s">
        <v>64</v>
      </c>
      <c r="D3" s="15" t="s">
        <v>597</v>
      </c>
      <c r="E3" s="24" t="s">
        <v>600</v>
      </c>
      <c r="F3" s="23" t="s">
        <v>1</v>
      </c>
      <c r="G3" s="23" t="s">
        <v>29</v>
      </c>
      <c r="H3" s="23" t="s">
        <v>155</v>
      </c>
      <c r="I3" s="3" t="s">
        <v>32</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60</v>
      </c>
      <c r="M3" s="25" t="s">
        <v>739</v>
      </c>
    </row>
    <row r="4" spans="1:14" s="25" customFormat="1" ht="56.4" customHeight="1">
      <c r="A4" s="1" t="s">
        <v>420</v>
      </c>
      <c r="B4" s="23" t="s">
        <v>63</v>
      </c>
      <c r="C4" s="23" t="s">
        <v>64</v>
      </c>
      <c r="D4" s="1" t="s">
        <v>421</v>
      </c>
      <c r="E4" s="23" t="s">
        <v>437</v>
      </c>
      <c r="F4" s="24" t="s">
        <v>1</v>
      </c>
      <c r="G4" s="24" t="s">
        <v>29</v>
      </c>
      <c r="H4" s="24" t="s">
        <v>155</v>
      </c>
      <c r="I4" s="3" t="s">
        <v>32</v>
      </c>
      <c r="J4" s="62" t="s">
        <v>3</v>
      </c>
      <c r="K4" s="76" t="str">
        <f>HYPERLINK("mailto:"&amp;VLOOKUP(L4,'CONCAT Codes'!$A$14:$G$26,5,FALSE)&amp;"?subject="&amp;_xlfn.CONCAT(C4," - APPLICANT for ",A4)&amp;"&amp;cc="&amp;'CONCAT Codes'!$A$32&amp;"&amp;body="&amp;D4&amp;"%0A%0APlease see my resume and bio for the above tour.","Click HERE to apply")</f>
        <v>Click HERE to apply</v>
      </c>
      <c r="L4" s="24" t="s">
        <v>60</v>
      </c>
      <c r="M4" s="25" t="s">
        <v>739</v>
      </c>
    </row>
    <row r="5" spans="1:14" s="25" customFormat="1" ht="56.4" customHeight="1">
      <c r="A5" s="1" t="s">
        <v>422</v>
      </c>
      <c r="B5" s="23" t="s">
        <v>63</v>
      </c>
      <c r="C5" s="23" t="s">
        <v>64</v>
      </c>
      <c r="D5" s="1" t="s">
        <v>423</v>
      </c>
      <c r="E5" s="23" t="s">
        <v>451</v>
      </c>
      <c r="F5" s="24" t="s">
        <v>1</v>
      </c>
      <c r="G5" s="24" t="s">
        <v>210</v>
      </c>
      <c r="H5" s="24" t="s">
        <v>155</v>
      </c>
      <c r="I5" s="3" t="s">
        <v>32</v>
      </c>
      <c r="J5" s="62" t="s">
        <v>3</v>
      </c>
      <c r="K5" s="76" t="str">
        <f>HYPERLINK("mailto:"&amp;VLOOKUP(L5,'CONCAT Codes'!$A$14:$G$26,5,FALSE)&amp;"?subject="&amp;_xlfn.CONCAT(C5," - APPLICANT for ",A5)&amp;"&amp;cc="&amp;'CONCAT Codes'!$A$32&amp;"&amp;body="&amp;D5&amp;"%0A%0APlease see my resume and bio for the above tour.","Click HERE to apply")</f>
        <v>Click HERE to apply</v>
      </c>
      <c r="L5" s="24" t="s">
        <v>60</v>
      </c>
      <c r="M5" s="25" t="s">
        <v>739</v>
      </c>
    </row>
    <row r="6" spans="1:14" s="25" customFormat="1" ht="56.4" customHeight="1">
      <c r="A6" s="1"/>
      <c r="B6" s="23"/>
      <c r="C6" s="23"/>
      <c r="D6" s="15"/>
      <c r="E6" s="24"/>
      <c r="F6" s="23"/>
      <c r="G6" s="23"/>
      <c r="H6" s="23"/>
      <c r="I6" s="3"/>
      <c r="J6" s="53"/>
      <c r="K6" s="76"/>
      <c r="L6" s="57"/>
    </row>
    <row r="7" spans="1:14" s="25" customFormat="1" ht="56.4" customHeight="1">
      <c r="A7" s="1"/>
      <c r="B7" s="23"/>
      <c r="C7" s="23"/>
      <c r="D7" s="15"/>
      <c r="E7" s="24"/>
      <c r="F7" s="23"/>
      <c r="G7" s="23"/>
      <c r="H7" s="23"/>
      <c r="I7" s="3"/>
      <c r="J7" s="53"/>
      <c r="K7" s="76"/>
      <c r="L7" s="57"/>
    </row>
    <row r="8" spans="1:14" s="25" customFormat="1" ht="56.4" customHeight="1">
      <c r="A8" s="1"/>
      <c r="B8" s="23"/>
      <c r="C8" s="23"/>
      <c r="D8" s="15"/>
      <c r="E8" s="24"/>
      <c r="F8" s="23"/>
      <c r="G8" s="23"/>
      <c r="H8" s="23"/>
      <c r="I8" s="3"/>
      <c r="J8" s="53"/>
      <c r="K8" s="73"/>
      <c r="L8" s="57"/>
    </row>
    <row r="9" spans="1:14" s="50" customFormat="1" ht="56.4" customHeight="1">
      <c r="A9" s="1"/>
      <c r="B9" s="23"/>
      <c r="C9" s="23"/>
      <c r="D9" s="15"/>
      <c r="E9" s="24"/>
      <c r="F9" s="23"/>
      <c r="G9" s="23"/>
      <c r="H9" s="23"/>
      <c r="I9" s="3"/>
      <c r="J9" s="53"/>
      <c r="K9" s="70"/>
      <c r="L9" s="57"/>
      <c r="M9" s="25"/>
      <c r="N9" s="25"/>
    </row>
    <row r="10" spans="1:14" s="50" customFormat="1" ht="56.4" customHeight="1">
      <c r="A10" s="1"/>
      <c r="B10" s="23"/>
      <c r="C10" s="23"/>
      <c r="D10" s="15"/>
      <c r="E10" s="24"/>
      <c r="F10" s="23"/>
      <c r="G10" s="23"/>
      <c r="H10" s="23"/>
      <c r="I10" s="3"/>
      <c r="J10" s="53"/>
      <c r="K10" s="70"/>
      <c r="L10" s="57"/>
      <c r="M10" s="25"/>
      <c r="N10" s="25"/>
    </row>
    <row r="11" spans="1:14" s="25" customFormat="1" ht="56.4" customHeight="1">
      <c r="A11" s="1"/>
      <c r="B11" s="23"/>
      <c r="C11" s="23"/>
      <c r="D11" s="1"/>
      <c r="E11" s="23"/>
      <c r="F11" s="23"/>
      <c r="G11" s="23"/>
      <c r="H11" s="23"/>
      <c r="I11" s="3"/>
      <c r="J11" s="53"/>
      <c r="K11" s="70"/>
      <c r="L11" s="56"/>
    </row>
    <row r="12" spans="1:14" s="25" customFormat="1" ht="56.4" customHeight="1">
      <c r="A12" s="1"/>
      <c r="B12" s="23"/>
      <c r="C12" s="23"/>
      <c r="D12" s="15"/>
      <c r="E12" s="24"/>
      <c r="F12" s="23"/>
      <c r="G12" s="23"/>
      <c r="H12" s="23"/>
      <c r="I12" s="3"/>
      <c r="J12" s="53"/>
      <c r="K12" s="70"/>
      <c r="L12" s="57"/>
    </row>
    <row r="13" spans="1:14" s="25" customFormat="1" ht="56.4" customHeight="1">
      <c r="A13" s="1"/>
      <c r="B13" s="23"/>
      <c r="C13" s="23"/>
      <c r="D13" s="15"/>
      <c r="E13" s="24"/>
      <c r="F13" s="23"/>
      <c r="G13" s="23"/>
      <c r="H13" s="23"/>
      <c r="I13" s="3"/>
      <c r="J13" s="53"/>
      <c r="K13" s="70"/>
      <c r="L13" s="57"/>
    </row>
    <row r="14" spans="1:14" s="25" customFormat="1" ht="56.4" customHeight="1">
      <c r="A14" s="1"/>
      <c r="B14" s="23"/>
      <c r="C14" s="23"/>
      <c r="D14" s="15"/>
      <c r="E14" s="24"/>
      <c r="F14" s="23"/>
      <c r="G14" s="23"/>
      <c r="H14" s="23"/>
      <c r="I14" s="3"/>
      <c r="J14" s="53"/>
      <c r="K14" s="70"/>
      <c r="L14" s="57"/>
    </row>
    <row r="15" spans="1:14" s="25" customFormat="1" ht="56.4" customHeight="1">
      <c r="A15" s="1"/>
      <c r="B15" s="23"/>
      <c r="C15" s="23"/>
      <c r="D15" s="15"/>
      <c r="E15" s="24"/>
      <c r="F15" s="23"/>
      <c r="G15" s="23"/>
      <c r="H15" s="23"/>
      <c r="I15" s="3"/>
      <c r="J15" s="53"/>
      <c r="K15" s="70"/>
      <c r="L15" s="57"/>
    </row>
    <row r="16" spans="1:14" s="25" customFormat="1" ht="56.4" customHeight="1">
      <c r="A16" s="1"/>
      <c r="B16" s="23"/>
      <c r="C16" s="23"/>
      <c r="D16" s="15"/>
      <c r="E16" s="24"/>
      <c r="F16" s="23"/>
      <c r="G16" s="23"/>
      <c r="H16" s="23"/>
      <c r="I16" s="3"/>
      <c r="J16" s="53"/>
      <c r="K16" s="70"/>
      <c r="L16" s="57"/>
    </row>
    <row r="17" spans="1:13" s="25" customFormat="1" ht="56.4" customHeight="1">
      <c r="A17" s="63"/>
      <c r="B17" s="64"/>
      <c r="C17" s="64"/>
      <c r="D17" s="63"/>
      <c r="E17" s="24"/>
      <c r="F17" s="23"/>
      <c r="G17" s="64"/>
      <c r="H17" s="64"/>
      <c r="I17" s="65"/>
      <c r="J17" s="67"/>
      <c r="K17" s="70"/>
      <c r="L17" s="64"/>
    </row>
    <row r="18" spans="1:13" s="25" customFormat="1" ht="56.4" customHeight="1">
      <c r="A18" s="63"/>
      <c r="B18" s="64"/>
      <c r="C18" s="64"/>
      <c r="D18" s="63"/>
      <c r="E18" s="24"/>
      <c r="F18" s="64"/>
      <c r="G18" s="64"/>
      <c r="H18" s="64"/>
      <c r="I18" s="65"/>
      <c r="J18" s="67"/>
      <c r="K18" s="70"/>
      <c r="L18" s="64"/>
    </row>
    <row r="19" spans="1:13" s="25" customFormat="1" ht="56.4" customHeight="1">
      <c r="A19" s="1"/>
      <c r="B19" s="23"/>
      <c r="C19" s="23"/>
      <c r="D19" s="15"/>
      <c r="E19" s="24"/>
      <c r="F19" s="23"/>
      <c r="G19" s="23"/>
      <c r="H19" s="23"/>
      <c r="I19" s="3"/>
      <c r="J19" s="53"/>
      <c r="K19" s="70"/>
      <c r="L19" s="57"/>
      <c r="M19" s="49"/>
    </row>
    <row r="20" spans="1:13" s="25" customFormat="1" ht="56.4" customHeight="1">
      <c r="A20" s="1"/>
      <c r="B20" s="23"/>
      <c r="C20" s="23"/>
      <c r="D20" s="15"/>
      <c r="E20" s="24"/>
      <c r="F20" s="23"/>
      <c r="G20" s="23"/>
      <c r="H20" s="23"/>
      <c r="I20" s="3"/>
      <c r="J20" s="53"/>
      <c r="K20" s="73"/>
      <c r="L20" s="57"/>
      <c r="M20" s="50"/>
    </row>
    <row r="21" spans="1:13" s="25" customFormat="1" ht="56.4" customHeight="1">
      <c r="A21" s="1"/>
      <c r="B21" s="23"/>
      <c r="C21" s="23"/>
      <c r="D21" s="15"/>
      <c r="E21" s="24"/>
      <c r="F21" s="23"/>
      <c r="G21" s="23"/>
      <c r="H21" s="23"/>
      <c r="I21" s="3"/>
      <c r="J21" s="53"/>
      <c r="K21" s="73"/>
      <c r="L21" s="57"/>
    </row>
    <row r="22" spans="1:13" s="25" customFormat="1" ht="56.4" customHeight="1">
      <c r="A22" s="1"/>
      <c r="B22" s="23"/>
      <c r="C22" s="23"/>
      <c r="D22" s="15"/>
      <c r="E22" s="24"/>
      <c r="F22" s="23"/>
      <c r="G22" s="23"/>
      <c r="H22" s="23"/>
      <c r="I22" s="3"/>
      <c r="J22" s="53"/>
      <c r="K22" s="70"/>
      <c r="L22" s="57"/>
    </row>
    <row r="23" spans="1:13" s="25" customFormat="1" ht="56.4" customHeight="1">
      <c r="A23" s="1"/>
      <c r="B23" s="23"/>
      <c r="C23" s="23"/>
      <c r="D23" s="1"/>
      <c r="E23" s="23"/>
      <c r="F23" s="23"/>
      <c r="G23" s="23"/>
      <c r="H23" s="23"/>
      <c r="I23" s="3"/>
      <c r="J23" s="53"/>
      <c r="K23" s="70"/>
      <c r="L23" s="56"/>
    </row>
    <row r="24" spans="1:13" s="25" customFormat="1" ht="56.4" customHeight="1">
      <c r="A24" s="1"/>
      <c r="B24" s="23"/>
      <c r="C24" s="23"/>
      <c r="D24" s="15"/>
      <c r="E24" s="24"/>
      <c r="F24" s="23"/>
      <c r="G24" s="23"/>
      <c r="H24" s="23"/>
      <c r="I24" s="3"/>
      <c r="J24" s="53"/>
      <c r="K24" s="70"/>
      <c r="L24" s="57"/>
    </row>
    <row r="25" spans="1:13" s="25" customFormat="1" ht="56.4" customHeight="1">
      <c r="A25" s="1"/>
      <c r="B25" s="23"/>
      <c r="C25" s="23"/>
      <c r="D25" s="15"/>
      <c r="E25" s="24"/>
      <c r="F25" s="23"/>
      <c r="G25" s="23"/>
      <c r="H25" s="23"/>
      <c r="I25" s="3"/>
      <c r="J25" s="53"/>
      <c r="K25" s="73"/>
      <c r="L25" s="57"/>
    </row>
    <row r="26" spans="1:13" s="25" customFormat="1" ht="56.4" customHeight="1">
      <c r="A26" s="1"/>
      <c r="B26" s="23"/>
      <c r="C26" s="23"/>
      <c r="D26" s="15"/>
      <c r="E26" s="24"/>
      <c r="F26" s="23"/>
      <c r="G26" s="23"/>
      <c r="H26" s="23"/>
      <c r="I26" s="3"/>
      <c r="J26" s="53"/>
      <c r="K26" s="70"/>
      <c r="L26" s="57"/>
    </row>
    <row r="27" spans="1:13" s="25" customFormat="1" ht="56.4" customHeight="1">
      <c r="A27" s="1"/>
      <c r="B27" s="23"/>
      <c r="C27" s="23"/>
      <c r="D27" s="15"/>
      <c r="E27" s="24"/>
      <c r="F27" s="23"/>
      <c r="G27" s="23"/>
      <c r="H27" s="23"/>
      <c r="I27" s="3"/>
      <c r="J27" s="53"/>
      <c r="K27" s="70"/>
      <c r="L27" s="57"/>
    </row>
    <row r="28" spans="1:13" s="25" customFormat="1" ht="56.4" customHeight="1">
      <c r="A28" s="1"/>
      <c r="B28" s="23"/>
      <c r="C28" s="23"/>
      <c r="D28" s="15"/>
      <c r="E28" s="24"/>
      <c r="F28" s="23"/>
      <c r="G28" s="23"/>
      <c r="H28" s="23"/>
      <c r="I28" s="3"/>
      <c r="J28" s="53"/>
      <c r="K28" s="73"/>
      <c r="L28" s="57"/>
    </row>
    <row r="29" spans="1:13" s="25" customFormat="1" ht="56.4" customHeight="1">
      <c r="A29" s="1"/>
      <c r="B29" s="23"/>
      <c r="C29" s="23"/>
      <c r="D29" s="15"/>
      <c r="E29" s="24"/>
      <c r="F29" s="23"/>
      <c r="G29" s="23"/>
      <c r="H29" s="23"/>
      <c r="I29" s="3"/>
      <c r="J29" s="53"/>
      <c r="K29" s="70"/>
      <c r="L29" s="57"/>
    </row>
    <row r="30" spans="1:13" s="25" customFormat="1" ht="56.4" customHeight="1">
      <c r="A30" s="1"/>
      <c r="B30" s="23"/>
      <c r="C30" s="23"/>
      <c r="D30" s="15"/>
      <c r="E30" s="24"/>
      <c r="F30" s="23"/>
      <c r="G30" s="23"/>
      <c r="H30" s="23"/>
      <c r="I30" s="3"/>
      <c r="J30" s="53"/>
      <c r="K30" s="70"/>
      <c r="L30" s="57"/>
    </row>
    <row r="31" spans="1:13" s="25" customFormat="1" ht="56.4" customHeight="1">
      <c r="A31" s="1"/>
      <c r="B31" s="23"/>
      <c r="C31" s="23"/>
      <c r="D31" s="15"/>
      <c r="E31" s="24"/>
      <c r="F31" s="23"/>
      <c r="G31" s="23"/>
      <c r="H31" s="23"/>
      <c r="I31" s="3"/>
      <c r="J31" s="53"/>
      <c r="K31" s="70"/>
      <c r="L31" s="57"/>
    </row>
    <row r="32" spans="1:13" s="25" customFormat="1" ht="56.4" customHeight="1">
      <c r="A32" s="1"/>
      <c r="B32" s="23"/>
      <c r="C32" s="23"/>
      <c r="D32" s="15"/>
      <c r="E32" s="24"/>
      <c r="F32" s="23"/>
      <c r="G32" s="23"/>
      <c r="H32" s="23"/>
      <c r="I32" s="3"/>
      <c r="J32" s="53"/>
      <c r="K32" s="70"/>
      <c r="L32" s="57"/>
    </row>
    <row r="33" spans="1:12" s="25" customFormat="1" ht="56.4" customHeight="1">
      <c r="A33" s="1"/>
      <c r="B33" s="23"/>
      <c r="C33" s="23"/>
      <c r="D33" s="15"/>
      <c r="E33" s="24"/>
      <c r="F33" s="23"/>
      <c r="G33" s="23"/>
      <c r="H33" s="23"/>
      <c r="I33" s="3"/>
      <c r="J33" s="53"/>
      <c r="K33" s="70"/>
      <c r="L33" s="57"/>
    </row>
    <row r="34" spans="1:12" s="25" customFormat="1" ht="56.4" customHeight="1">
      <c r="A34" s="23"/>
      <c r="B34" s="23"/>
      <c r="C34" s="23"/>
      <c r="D34" s="1"/>
      <c r="E34" s="23"/>
      <c r="F34" s="24"/>
      <c r="G34" s="24"/>
      <c r="H34" s="24"/>
      <c r="I34" s="3"/>
      <c r="J34" s="62"/>
      <c r="K34" s="70"/>
      <c r="L34" s="24"/>
    </row>
    <row r="35" spans="1:12" s="25" customFormat="1" ht="56.4" customHeight="1">
      <c r="A35" s="1"/>
      <c r="B35" s="23"/>
      <c r="C35" s="23"/>
      <c r="D35" s="15"/>
      <c r="E35" s="24"/>
      <c r="F35" s="23"/>
      <c r="G35" s="23"/>
      <c r="H35" s="23"/>
      <c r="I35" s="3"/>
      <c r="J35" s="53"/>
      <c r="K35" s="73"/>
      <c r="L35" s="57"/>
    </row>
    <row r="36" spans="1:12" s="25" customFormat="1" ht="56.4" customHeight="1">
      <c r="A36" s="1"/>
      <c r="B36" s="23"/>
      <c r="C36" s="23"/>
      <c r="D36" s="15"/>
      <c r="E36" s="24"/>
      <c r="F36" s="23"/>
      <c r="G36" s="23"/>
      <c r="H36" s="23"/>
      <c r="I36" s="3"/>
      <c r="J36" s="53"/>
      <c r="K36" s="73"/>
      <c r="L36" s="57"/>
    </row>
    <row r="37" spans="1:12" s="25" customFormat="1" ht="56.4" customHeight="1">
      <c r="A37" s="1"/>
      <c r="B37" s="23"/>
      <c r="C37" s="23"/>
      <c r="D37" s="15"/>
      <c r="E37" s="24"/>
      <c r="F37" s="23"/>
      <c r="G37" s="23"/>
      <c r="H37" s="23"/>
      <c r="I37" s="3"/>
      <c r="J37" s="53"/>
      <c r="K37" s="73"/>
      <c r="L37" s="57"/>
    </row>
    <row r="38" spans="1:12" s="25" customFormat="1" ht="56.4" customHeight="1">
      <c r="A38" s="1"/>
      <c r="B38" s="23"/>
      <c r="C38" s="23"/>
      <c r="D38" s="15"/>
      <c r="E38" s="24"/>
      <c r="F38" s="23"/>
      <c r="G38" s="23"/>
      <c r="H38" s="23"/>
      <c r="I38" s="3"/>
      <c r="J38" s="53"/>
      <c r="K38" s="73"/>
      <c r="L38" s="57"/>
    </row>
    <row r="39" spans="1:12" s="25" customFormat="1" ht="56.4" customHeight="1">
      <c r="A39" s="1"/>
      <c r="B39" s="23"/>
      <c r="C39" s="23"/>
      <c r="D39" s="15"/>
      <c r="E39" s="24"/>
      <c r="F39" s="23"/>
      <c r="G39" s="23"/>
      <c r="H39" s="23"/>
      <c r="I39" s="3"/>
      <c r="J39" s="53"/>
      <c r="K39" s="73"/>
      <c r="L39" s="57"/>
    </row>
    <row r="40" spans="1:12" s="25" customFormat="1" ht="56.4" customHeight="1">
      <c r="A40" s="23"/>
      <c r="B40" s="23"/>
      <c r="C40" s="23"/>
      <c r="D40" s="1"/>
      <c r="E40" s="23"/>
      <c r="F40" s="24"/>
      <c r="G40" s="24"/>
      <c r="H40" s="24"/>
      <c r="I40" s="3"/>
      <c r="J40" s="62"/>
      <c r="K40" s="70"/>
      <c r="L40" s="24"/>
    </row>
    <row r="41" spans="1:12" s="25" customFormat="1" ht="54.65" customHeight="1">
      <c r="A41" s="1"/>
      <c r="B41" s="23"/>
      <c r="C41" s="23"/>
      <c r="D41" s="15"/>
      <c r="E41" s="24"/>
      <c r="F41" s="23"/>
      <c r="G41" s="23"/>
      <c r="H41" s="23"/>
      <c r="I41" s="3"/>
      <c r="J41" s="53"/>
      <c r="K41" s="73"/>
      <c r="L41" s="57"/>
    </row>
    <row r="42" spans="1:12" s="25" customFormat="1" ht="54.65" customHeight="1">
      <c r="A42" s="1"/>
      <c r="B42" s="23"/>
      <c r="C42" s="23"/>
      <c r="D42" s="15"/>
      <c r="E42" s="24"/>
      <c r="F42" s="23"/>
      <c r="G42" s="23"/>
      <c r="H42" s="23"/>
      <c r="I42" s="3"/>
      <c r="J42" s="53"/>
      <c r="K42" s="73"/>
      <c r="L42" s="57"/>
    </row>
    <row r="43" spans="1:12" s="25" customFormat="1" ht="54.65" customHeight="1">
      <c r="A43" s="1"/>
      <c r="B43" s="23"/>
      <c r="C43" s="23"/>
      <c r="D43" s="15"/>
      <c r="E43" s="24"/>
      <c r="F43" s="23"/>
      <c r="G43" s="23"/>
      <c r="H43" s="23"/>
      <c r="I43" s="3"/>
      <c r="J43" s="53"/>
      <c r="K43" s="73"/>
      <c r="L43" s="57"/>
    </row>
    <row r="44" spans="1:12" s="25" customFormat="1" ht="54.65" customHeight="1">
      <c r="A44" s="1"/>
      <c r="B44" s="23"/>
      <c r="C44" s="23"/>
      <c r="D44" s="15"/>
      <c r="E44" s="24"/>
      <c r="F44" s="23"/>
      <c r="G44" s="23"/>
      <c r="H44" s="23"/>
      <c r="I44" s="3"/>
      <c r="J44" s="53"/>
      <c r="K44" s="73"/>
      <c r="L44" s="57"/>
    </row>
    <row r="45" spans="1:12" s="25" customFormat="1" ht="54.65" customHeight="1">
      <c r="A45" s="1"/>
      <c r="B45" s="23"/>
      <c r="C45" s="23"/>
      <c r="D45" s="15"/>
      <c r="E45" s="24"/>
      <c r="F45" s="23"/>
      <c r="G45" s="23"/>
      <c r="H45" s="23"/>
      <c r="I45" s="3"/>
      <c r="J45" s="53"/>
      <c r="K45" s="73"/>
      <c r="L45" s="57"/>
    </row>
    <row r="46" spans="1:12" s="25" customFormat="1" ht="54.65" customHeight="1">
      <c r="A46" s="1"/>
      <c r="B46" s="23"/>
      <c r="C46" s="23"/>
      <c r="D46" s="15"/>
      <c r="E46" s="24"/>
      <c r="F46" s="23"/>
      <c r="G46" s="23"/>
      <c r="H46" s="23"/>
      <c r="I46" s="3"/>
      <c r="J46" s="53"/>
      <c r="K46" s="73"/>
      <c r="L46" s="57"/>
    </row>
    <row r="47" spans="1:12" s="25" customFormat="1" ht="54.65" customHeight="1">
      <c r="A47" s="1"/>
      <c r="B47" s="23"/>
      <c r="C47" s="23"/>
      <c r="D47" s="15"/>
      <c r="E47" s="24"/>
      <c r="F47" s="23"/>
      <c r="G47" s="23"/>
      <c r="H47" s="23"/>
      <c r="I47" s="3"/>
      <c r="J47" s="53"/>
      <c r="K47" s="73"/>
      <c r="L47" s="57"/>
    </row>
    <row r="48" spans="1:12" s="25" customFormat="1" ht="54.65" customHeight="1">
      <c r="A48" s="23"/>
      <c r="B48" s="23"/>
      <c r="C48" s="23"/>
      <c r="D48" s="1"/>
      <c r="E48" s="23"/>
      <c r="F48" s="24"/>
      <c r="G48" s="24"/>
      <c r="H48" s="24"/>
      <c r="I48" s="3"/>
      <c r="J48" s="62"/>
      <c r="K48" s="70"/>
      <c r="L48" s="24"/>
    </row>
    <row r="49" spans="1:12" s="25" customFormat="1" ht="54.65" customHeight="1">
      <c r="A49" s="1"/>
      <c r="B49" s="23"/>
      <c r="C49" s="23"/>
      <c r="D49" s="15"/>
      <c r="E49" s="24"/>
      <c r="F49" s="23"/>
      <c r="G49" s="23"/>
      <c r="H49" s="23"/>
      <c r="I49" s="3"/>
      <c r="J49" s="53"/>
      <c r="K49" s="70"/>
      <c r="L49" s="57"/>
    </row>
    <row r="50" spans="1:12" s="25" customFormat="1" ht="54.65" customHeight="1">
      <c r="A50" s="1"/>
      <c r="B50" s="23"/>
      <c r="C50" s="23"/>
      <c r="D50" s="15"/>
      <c r="E50" s="24"/>
      <c r="F50" s="23"/>
      <c r="G50" s="23"/>
      <c r="H50" s="23"/>
      <c r="I50" s="3"/>
      <c r="J50" s="53"/>
      <c r="K50" s="73"/>
      <c r="L50" s="57"/>
    </row>
    <row r="51" spans="1:12" s="25" customFormat="1" ht="54.65" customHeight="1">
      <c r="A51" s="1"/>
      <c r="B51" s="23"/>
      <c r="C51" s="23"/>
      <c r="D51" s="15"/>
      <c r="E51" s="66"/>
      <c r="F51" s="23"/>
      <c r="G51" s="23"/>
      <c r="H51" s="23"/>
      <c r="I51" s="3"/>
      <c r="J51" s="53"/>
      <c r="K51" s="70"/>
      <c r="L51" s="57"/>
    </row>
    <row r="52" spans="1:12" s="25" customFormat="1" ht="54.65" customHeight="1">
      <c r="A52" s="1"/>
      <c r="B52" s="23"/>
      <c r="C52" s="23"/>
      <c r="D52" s="15"/>
      <c r="E52" s="24"/>
      <c r="F52" s="23"/>
      <c r="G52" s="23"/>
      <c r="H52" s="23"/>
      <c r="I52" s="3"/>
      <c r="J52" s="53"/>
      <c r="K52" s="72"/>
      <c r="L52" s="57"/>
    </row>
    <row r="53" spans="1:12" s="25" customFormat="1" ht="54.65" customHeight="1">
      <c r="A53" s="1"/>
      <c r="B53" s="23"/>
      <c r="C53" s="23"/>
      <c r="D53" s="15"/>
      <c r="E53" s="24"/>
      <c r="F53" s="23"/>
      <c r="G53" s="23"/>
      <c r="H53" s="23"/>
      <c r="I53" s="3"/>
      <c r="J53" s="53"/>
      <c r="K53" s="72"/>
      <c r="L53" s="57"/>
    </row>
    <row r="54" spans="1:12" s="25" customFormat="1" ht="54.65" customHeight="1">
      <c r="A54" s="1"/>
      <c r="B54" s="23"/>
      <c r="C54" s="23"/>
      <c r="D54" s="15"/>
      <c r="E54" s="24"/>
      <c r="F54" s="23"/>
      <c r="G54" s="23"/>
      <c r="H54" s="23"/>
      <c r="I54" s="3"/>
      <c r="J54" s="53"/>
      <c r="K54" s="72"/>
      <c r="L54" s="57"/>
    </row>
    <row r="55" spans="1:12" s="25" customFormat="1" ht="54.65" customHeight="1">
      <c r="A55" s="1"/>
      <c r="B55" s="23"/>
      <c r="C55" s="23"/>
      <c r="D55" s="15"/>
      <c r="E55" s="24"/>
      <c r="F55" s="23"/>
      <c r="G55" s="23"/>
      <c r="H55" s="23"/>
      <c r="I55" s="3"/>
      <c r="J55" s="53"/>
      <c r="K55" s="72"/>
      <c r="L55" s="57"/>
    </row>
    <row r="56" spans="1:12" s="25" customFormat="1" ht="54.65" customHeight="1">
      <c r="A56" s="1"/>
      <c r="B56" s="23"/>
      <c r="C56" s="23"/>
      <c r="D56" s="15"/>
      <c r="E56" s="24"/>
      <c r="F56" s="23"/>
      <c r="G56" s="23"/>
      <c r="H56" s="23"/>
      <c r="I56" s="3"/>
      <c r="J56" s="53"/>
      <c r="K56" s="72"/>
      <c r="L56" s="57"/>
    </row>
    <row r="57" spans="1:12" s="25" customFormat="1" ht="54.65" customHeight="1">
      <c r="A57" s="1"/>
      <c r="B57" s="51"/>
      <c r="C57" s="51"/>
      <c r="D57" s="1"/>
      <c r="E57" s="51"/>
      <c r="F57" s="51"/>
      <c r="G57" s="51"/>
      <c r="H57" s="51"/>
      <c r="I57" s="3"/>
      <c r="J57" s="53"/>
      <c r="K57" s="72"/>
      <c r="L57" s="56"/>
    </row>
    <row r="58" spans="1:12" s="25" customFormat="1" ht="54.65" customHeight="1">
      <c r="A58" s="1"/>
      <c r="B58" s="23"/>
      <c r="C58" s="23"/>
      <c r="D58" s="1"/>
      <c r="E58" s="23"/>
      <c r="F58" s="23"/>
      <c r="G58" s="23"/>
      <c r="H58" s="23"/>
      <c r="I58" s="3"/>
      <c r="J58" s="53"/>
      <c r="K58" s="72"/>
      <c r="L58" s="56"/>
    </row>
    <row r="59" spans="1:12" s="25" customFormat="1" ht="54.65" customHeight="1">
      <c r="A59" s="1"/>
      <c r="B59" s="23"/>
      <c r="C59" s="23"/>
      <c r="D59" s="1"/>
      <c r="E59" s="23"/>
      <c r="F59" s="23"/>
      <c r="G59" s="23"/>
      <c r="H59" s="23"/>
      <c r="I59" s="3"/>
      <c r="J59" s="53"/>
      <c r="K59" s="72"/>
      <c r="L59" s="56"/>
    </row>
    <row r="60" spans="1:12" s="25" customFormat="1" ht="54.65" customHeight="1">
      <c r="A60" s="1"/>
      <c r="B60" s="23"/>
      <c r="C60" s="23"/>
      <c r="D60" s="15"/>
      <c r="E60" s="23"/>
      <c r="F60" s="24"/>
      <c r="G60" s="23"/>
      <c r="H60" s="23"/>
      <c r="I60" s="3"/>
      <c r="J60" s="53"/>
      <c r="K60" s="72"/>
      <c r="L60" s="56"/>
    </row>
    <row r="61" spans="1:12" s="25" customFormat="1" ht="54.65" customHeight="1">
      <c r="A61" s="1"/>
      <c r="B61" s="23"/>
      <c r="C61" s="23"/>
      <c r="D61" s="15"/>
      <c r="E61" s="24"/>
      <c r="F61" s="23"/>
      <c r="G61" s="23"/>
      <c r="H61" s="23"/>
      <c r="I61" s="3"/>
      <c r="J61" s="53"/>
      <c r="K61" s="72"/>
      <c r="L61" s="57"/>
    </row>
    <row r="62" spans="1:12" s="25" customFormat="1" ht="54.65" customHeight="1">
      <c r="A62" s="1"/>
      <c r="B62" s="23"/>
      <c r="C62" s="23"/>
      <c r="D62" s="15"/>
      <c r="E62" s="23"/>
      <c r="F62" s="24"/>
      <c r="G62" s="23"/>
      <c r="H62" s="23"/>
      <c r="I62" s="3"/>
      <c r="J62" s="53"/>
      <c r="K62" s="72"/>
      <c r="L62" s="56"/>
    </row>
    <row r="63" spans="1:12" s="25" customFormat="1" ht="54.65" customHeight="1">
      <c r="A63" s="1"/>
      <c r="B63" s="23"/>
      <c r="C63" s="23"/>
      <c r="D63" s="15"/>
      <c r="E63" s="24"/>
      <c r="F63" s="23"/>
      <c r="G63" s="23"/>
      <c r="H63" s="23"/>
      <c r="I63" s="3"/>
      <c r="J63" s="53"/>
      <c r="K63" s="72"/>
      <c r="L63" s="57"/>
    </row>
    <row r="64" spans="1:12" s="25" customFormat="1" ht="54.65" customHeight="1">
      <c r="A64" s="1"/>
      <c r="B64" s="23"/>
      <c r="C64" s="23"/>
      <c r="D64" s="15"/>
      <c r="E64" s="24"/>
      <c r="F64" s="23"/>
      <c r="G64" s="23"/>
      <c r="H64" s="23"/>
      <c r="I64" s="3"/>
      <c r="J64" s="53"/>
      <c r="K64" s="72"/>
      <c r="L64" s="57"/>
    </row>
    <row r="65" spans="1:13" s="25" customFormat="1" ht="54.65" customHeight="1">
      <c r="A65" s="1"/>
      <c r="B65" s="23"/>
      <c r="C65" s="23"/>
      <c r="D65" s="15"/>
      <c r="E65" s="24"/>
      <c r="F65" s="23"/>
      <c r="G65" s="23"/>
      <c r="H65" s="23"/>
      <c r="I65" s="3"/>
      <c r="J65" s="53"/>
      <c r="K65" s="72"/>
      <c r="L65" s="57"/>
    </row>
    <row r="66" spans="1:13" s="25" customFormat="1" ht="54.65" customHeight="1">
      <c r="A66" s="1"/>
      <c r="B66" s="23"/>
      <c r="C66" s="23"/>
      <c r="D66" s="15"/>
      <c r="E66" s="24"/>
      <c r="F66" s="23"/>
      <c r="G66" s="23"/>
      <c r="H66" s="23"/>
      <c r="I66" s="3"/>
      <c r="J66" s="53"/>
      <c r="K66" s="72"/>
      <c r="L66" s="57"/>
    </row>
    <row r="67" spans="1:13" s="25" customFormat="1" ht="54.65" customHeight="1">
      <c r="A67" s="1"/>
      <c r="B67" s="23"/>
      <c r="C67" s="23"/>
      <c r="D67" s="15"/>
      <c r="E67" s="24"/>
      <c r="F67" s="23"/>
      <c r="G67" s="23"/>
      <c r="H67" s="23"/>
      <c r="I67" s="3"/>
      <c r="J67" s="53"/>
      <c r="K67" s="72"/>
      <c r="L67" s="57"/>
      <c r="M67" s="49"/>
    </row>
    <row r="68" spans="1:13" s="25" customFormat="1" ht="54.65" customHeight="1">
      <c r="A68" s="1"/>
      <c r="B68" s="23"/>
      <c r="C68" s="23"/>
      <c r="D68" s="15"/>
      <c r="E68" s="24"/>
      <c r="F68" s="23"/>
      <c r="G68" s="23"/>
      <c r="H68" s="23"/>
      <c r="I68" s="3"/>
      <c r="J68" s="53"/>
      <c r="K68" s="72"/>
      <c r="L68" s="57"/>
    </row>
    <row r="69" spans="1:13" s="25" customFormat="1" ht="54.65" customHeight="1">
      <c r="A69" s="1"/>
      <c r="B69" s="23"/>
      <c r="C69" s="23"/>
      <c r="D69" s="15"/>
      <c r="E69" s="24"/>
      <c r="F69" s="23"/>
      <c r="G69" s="23"/>
      <c r="H69" s="23"/>
      <c r="I69" s="3"/>
      <c r="J69" s="62"/>
      <c r="K69" s="72"/>
      <c r="L69" s="24"/>
    </row>
    <row r="70" spans="1:13" s="25" customFormat="1" ht="54.65" customHeight="1">
      <c r="A70" s="1"/>
      <c r="B70" s="23"/>
      <c r="C70" s="23"/>
      <c r="D70" s="15"/>
      <c r="E70" s="24"/>
      <c r="F70" s="23"/>
      <c r="G70" s="23"/>
      <c r="H70" s="23"/>
      <c r="I70" s="3"/>
      <c r="J70" s="62"/>
      <c r="K70" s="72"/>
      <c r="L70" s="24"/>
    </row>
    <row r="71" spans="1:13" s="25" customFormat="1" ht="54.65" customHeight="1">
      <c r="A71" s="1"/>
      <c r="B71" s="23"/>
      <c r="C71" s="23"/>
      <c r="D71" s="15"/>
      <c r="E71" s="24"/>
      <c r="F71" s="23"/>
      <c r="G71" s="23"/>
      <c r="H71" s="23"/>
      <c r="I71" s="3"/>
      <c r="J71" s="62"/>
      <c r="K71" s="72"/>
      <c r="L71" s="24"/>
    </row>
    <row r="72" spans="1:13" s="25" customFormat="1" ht="54.65" customHeight="1">
      <c r="A72" s="63"/>
      <c r="B72" s="64"/>
      <c r="C72" s="64"/>
      <c r="D72" s="63"/>
      <c r="E72" s="24"/>
      <c r="F72" s="64"/>
      <c r="G72" s="64"/>
      <c r="H72" s="64"/>
      <c r="I72" s="65"/>
      <c r="J72" s="67"/>
      <c r="K72" s="72"/>
      <c r="L72" s="64"/>
    </row>
    <row r="73" spans="1:13" s="25" customFormat="1" ht="54.65" customHeight="1">
      <c r="A73" s="23"/>
      <c r="B73" s="23"/>
      <c r="C73" s="23"/>
      <c r="D73" s="1"/>
      <c r="E73" s="23"/>
      <c r="F73" s="24"/>
      <c r="G73" s="24"/>
      <c r="H73" s="24"/>
      <c r="I73" s="3"/>
      <c r="J73" s="62"/>
      <c r="K73" s="72"/>
      <c r="L73" s="24"/>
    </row>
    <row r="74" spans="1:13" s="25" customFormat="1" ht="54.65" customHeight="1">
      <c r="A74" s="1"/>
      <c r="B74" s="23"/>
      <c r="C74" s="23"/>
      <c r="D74" s="15"/>
      <c r="E74" s="24"/>
      <c r="F74" s="23"/>
      <c r="G74" s="23"/>
      <c r="H74" s="23"/>
      <c r="I74" s="3"/>
      <c r="J74" s="53"/>
      <c r="K74" s="72"/>
      <c r="L74" s="57"/>
    </row>
    <row r="75" spans="1:13" s="25" customFormat="1" ht="54.65" customHeight="1">
      <c r="A75" s="1"/>
      <c r="B75" s="23"/>
      <c r="C75" s="23"/>
      <c r="D75" s="15"/>
      <c r="E75" s="24"/>
      <c r="F75" s="23"/>
      <c r="G75" s="23"/>
      <c r="H75" s="23"/>
      <c r="I75" s="3"/>
      <c r="J75" s="53"/>
      <c r="K75" s="72"/>
      <c r="L75" s="57"/>
    </row>
  </sheetData>
  <autoFilter ref="A1:M1" xr:uid="{B5FBFB39-075C-4F6B-9827-2D18833EDED2}">
    <sortState xmlns:xlrd2="http://schemas.microsoft.com/office/spreadsheetml/2017/richdata2" ref="A2:M11">
      <sortCondition ref="C1"/>
    </sortState>
  </autoFilter>
  <conditionalFormatting sqref="A1">
    <cfRule type="duplicateValues" dxfId="26" priority="445"/>
  </conditionalFormatting>
  <conditionalFormatting sqref="A2">
    <cfRule type="duplicateValues" dxfId="25" priority="5"/>
  </conditionalFormatting>
  <conditionalFormatting sqref="A3">
    <cfRule type="duplicateValues" dxfId="24" priority="3"/>
  </conditionalFormatting>
  <conditionalFormatting sqref="A4:A5">
    <cfRule type="duplicateValues" dxfId="23" priority="1"/>
  </conditionalFormatting>
  <conditionalFormatting sqref="A6:A7">
    <cfRule type="duplicateValues" dxfId="22" priority="17"/>
  </conditionalFormatting>
  <conditionalFormatting sqref="A8">
    <cfRule type="duplicateValues" dxfId="21" priority="77"/>
  </conditionalFormatting>
  <conditionalFormatting sqref="A9:A25">
    <cfRule type="duplicateValues" dxfId="20" priority="75"/>
  </conditionalFormatting>
  <conditionalFormatting sqref="A26:A39">
    <cfRule type="duplicateValues" dxfId="19" priority="73"/>
  </conditionalFormatting>
  <conditionalFormatting sqref="A40">
    <cfRule type="duplicateValues" dxfId="18" priority="71"/>
  </conditionalFormatting>
  <conditionalFormatting sqref="A41:A43">
    <cfRule type="duplicateValues" dxfId="17" priority="69"/>
  </conditionalFormatting>
  <conditionalFormatting sqref="A44:A47">
    <cfRule type="duplicateValues" dxfId="16" priority="67"/>
  </conditionalFormatting>
  <conditionalFormatting sqref="A48:A51">
    <cfRule type="duplicateValues" dxfId="15" priority="65"/>
  </conditionalFormatting>
  <conditionalFormatting sqref="A52:A75">
    <cfRule type="duplicateValues" dxfId="14" priority="63"/>
  </conditionalFormatting>
  <conditionalFormatting sqref="A76:A1048576 A1">
    <cfRule type="duplicateValues" dxfId="13" priority="148"/>
  </conditionalFormatting>
  <conditionalFormatting sqref="K2:K75">
    <cfRule type="containsText" dxfId="12" priority="2" operator="containsText" text="Click HERE to apply">
      <formula>NOT(ISERROR(SEARCH("Click HERE to apply",K2)))</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2454-9102-438E-A09A-FDCB05825C50}">
  <dimension ref="A1:R27"/>
  <sheetViews>
    <sheetView topLeftCell="A5" zoomScale="70" zoomScaleNormal="70" workbookViewId="0">
      <selection activeCell="E9" sqref="E9"/>
    </sheetView>
  </sheetViews>
  <sheetFormatPr defaultRowHeight="165.5" customHeight="1"/>
  <cols>
    <col min="1" max="1" width="11.1796875" customWidth="1"/>
    <col min="2" max="2" width="26" customWidth="1"/>
    <col min="3" max="3" width="19.81640625" customWidth="1"/>
    <col min="4" max="4" width="33" customWidth="1"/>
    <col min="5" max="5" width="132.6328125" customWidth="1"/>
    <col min="6" max="6" width="11.1796875" customWidth="1"/>
    <col min="7" max="7" width="14.1796875" customWidth="1"/>
    <col min="8" max="8" width="14.54296875" customWidth="1"/>
    <col min="9" max="9" width="9.1796875" style="68"/>
    <col min="10" max="10" width="10.1796875" style="69" customWidth="1"/>
    <col min="11" max="11" width="19" customWidth="1"/>
    <col min="12" max="12" width="22.54296875" style="60" customWidth="1"/>
    <col min="14" max="14" width="76" style="26" customWidth="1"/>
    <col min="15" max="15" width="4.1796875" style="27" customWidth="1"/>
    <col min="16" max="16" width="84" style="26" customWidth="1"/>
    <col min="17" max="17" width="3.81640625" customWidth="1"/>
    <col min="18" max="18" width="36" style="25" customWidth="1"/>
    <col min="20" max="20" width="9.81640625" bestFit="1" customWidth="1"/>
  </cols>
  <sheetData>
    <row r="1" spans="1:18" s="8" customFormat="1" ht="50.5" customHeight="1">
      <c r="A1" s="6" t="s">
        <v>22</v>
      </c>
      <c r="B1" s="7" t="s">
        <v>23</v>
      </c>
      <c r="C1" s="7" t="s">
        <v>24</v>
      </c>
      <c r="D1" s="6" t="s">
        <v>25</v>
      </c>
      <c r="E1" s="6" t="s">
        <v>21</v>
      </c>
      <c r="F1" s="7" t="s">
        <v>18</v>
      </c>
      <c r="G1" s="7" t="s">
        <v>19</v>
      </c>
      <c r="H1" s="7" t="s">
        <v>20</v>
      </c>
      <c r="I1" s="6" t="s">
        <v>53</v>
      </c>
      <c r="J1" s="59" t="s">
        <v>54</v>
      </c>
      <c r="K1" s="5" t="s">
        <v>27</v>
      </c>
      <c r="L1" s="59" t="s">
        <v>56</v>
      </c>
      <c r="N1" s="31" t="s">
        <v>83</v>
      </c>
      <c r="O1" s="26"/>
      <c r="P1" s="32" t="s">
        <v>96</v>
      </c>
      <c r="R1" s="32" t="s">
        <v>92</v>
      </c>
    </row>
    <row r="2" spans="1:18" ht="131" customHeight="1">
      <c r="A2" s="1" t="s">
        <v>720</v>
      </c>
      <c r="B2" s="23" t="s">
        <v>8</v>
      </c>
      <c r="C2" s="23" t="s">
        <v>719</v>
      </c>
      <c r="D2" s="15" t="s">
        <v>721</v>
      </c>
      <c r="E2" s="24" t="s">
        <v>740</v>
      </c>
      <c r="F2" s="23" t="s">
        <v>1</v>
      </c>
      <c r="G2" s="23" t="s">
        <v>33</v>
      </c>
      <c r="H2" s="23" t="s">
        <v>722</v>
      </c>
      <c r="I2" s="3" t="s">
        <v>723</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78</v>
      </c>
      <c r="N2" s="26" t="str">
        <f>CONCATENATE('CONCAT Codes'!$A$2," ",D2," ",A2," ",'CONCAT Codes'!$B$2," ",F2,": ",G2,'CONCAT Codes'!$C$2)</f>
        <v>&lt;table border="0" cellpadding="1" cellspacing="1" style="background-color:#213b69;border-style:hidden;" width="100%"&gt;
 &lt;thead&gt;
  &lt;tr&gt;
   &lt;th scope="col"&gt;&amp;nbsp;&lt;/th&gt;
   &lt;td&gt;
   &lt;h3 style="text-align: left;"&gt;&lt;strong&gt;&lt;span style="color:#ffffff;"&gt; HR Specialist 25-6358 &lt;/span&gt;&lt;/strong&gt;&lt;/h3&gt;
   &lt;/td&gt;
   &lt;td&gt;
   &lt;h4 style="text-align: right;"&gt;&lt;span style="color:#ffffff;"&gt; Army: E5:E6&lt;/span&gt;&lt;/h4&gt;
   &lt;/td&gt;
   &lt;th scope="col"&gt;&amp;nbsp;&lt;/th&gt;
  &lt;/tr&gt;
 &lt;/thead&gt;
&lt;/table&gt;'</v>
      </c>
      <c r="P2" s="26" t="str">
        <f>CONCATENATE('CONCAT Codes'!$A$6,'CONCAT Codes'!$B$6,'Tours Added'!H2,", ",'Tours Added'!I2,'CONCAT Codes'!C$6,B2,'CONCAT Codes'!$D$6,C2,'CONCAT Codes'!$E$6,F2,'CONCAT Codes'!$F$6,G2,'CONCAT Codes'!$G$6,'Tours Added'!E2)</f>
        <v>&lt;strong&gt; Location:&lt;/strong&gt; Southport, NC&lt;br /&gt;
&lt;strong&gt;Agency:&lt;/strong&gt; US Transportation Command&lt;strong&gt; Activity:&lt;/strong&gt; USTRANSCOM-ARTRANS-HQ&lt;br /&gt;
&lt;strong&gt;Service:&lt;/strong&gt; Army&lt;strong&gt; Desired Grade:&lt;/strong&gt; E5:E6&lt;br /&gt;
&lt;br /&gt;
&lt;strong&gt;Tour Description:&lt;/strong&gt; 25-6358, Length 1 year:
Incumbent will perform administrative management, planning, and services for  Soldiers, DA Civilians  which include, but are not limited to, Personnel and administrative support; reviews, tracks and processes NCOERs and submitted awards; ensures timely and accurate submission of personnel actions, IPPS-A and iPERMS document review input;  distribution of the brigade mail and correspondence; maintain medical readiness;  coordination and preparation of status reports, personnel actions, awards, mail distribution, leaves and passes, appointment orders, unit alert rosters, and personnel support required for the Brigade; performs comprehensive review of military pay transactions;</v>
      </c>
      <c r="R2" s="25" t="str">
        <f>_xlfn.CONCAT('CONCAT Codes'!$A$10,VLOOKUP(L2,'CONCAT Codes'!$A$14:$G$26,5,FALSE),'CONCAT Codes'!$B$10,'Tours Added'!A2," ",C2," ",D2," ",'CONCAT Codes'!$C$10,VLOOKUP(L2,'CONCAT Codes'!$A$14:$G$253,7,FALSE),'CONCAT Codes'!$D$10,VLOOKUP(L2,'CONCAT Codes'!$A$14:$G$26,6,FALSE))</f>
        <v>&lt;br /&gt; &lt;br /&gt; &lt;strong&gt;To apply, contact: &lt;a href="mailto:tania.a.cousineau.mil@mail.mil?subject=Tour 25-6358 USTRANSCOM-ARTRANS-HQ HR Specialist &amp;amp;cc=dfas.indianapolis-in.zh.mbx.pfi@mail.mil&amp;amp;body=Please find my resume and bio attached for consideration."&gt;SMSgt Tania 'TC' Cousineau&lt;/a&gt;&lt;/strong&gt; - 317-270-2066</v>
      </c>
    </row>
    <row r="3" spans="1:18" ht="140.5" customHeight="1">
      <c r="A3" s="1" t="s">
        <v>724</v>
      </c>
      <c r="B3" s="23" t="s">
        <v>8</v>
      </c>
      <c r="C3" s="23" t="s">
        <v>719</v>
      </c>
      <c r="D3" s="15" t="s">
        <v>725</v>
      </c>
      <c r="E3" s="24" t="s">
        <v>743</v>
      </c>
      <c r="F3" s="23" t="s">
        <v>1</v>
      </c>
      <c r="G3" s="23" t="s">
        <v>465</v>
      </c>
      <c r="H3" s="23" t="s">
        <v>159</v>
      </c>
      <c r="I3" s="3" t="s">
        <v>160</v>
      </c>
      <c r="J3" s="53" t="s">
        <v>3</v>
      </c>
      <c r="K3" s="77" t="str">
        <f>HYPERLINK("mailto:"&amp;VLOOKUP(L3,'CONCAT Codes'!$A$14:$G$26,5,FALSE)&amp;"?subject="&amp;_xlfn.CONCAT(C3," - APPLICANT for ",A3)&amp;"&amp;cc="&amp;'CONCAT Codes'!$A$32&amp;"&amp;body="&amp;D3&amp;"%0A%0APlease see my resume and bio for the above tour.","Click HERE to apply")</f>
        <v>Click HERE to apply</v>
      </c>
      <c r="L3" s="57" t="s">
        <v>78</v>
      </c>
      <c r="N3" s="26" t="str">
        <f>CONCATENATE('CONCAT Codes'!$A$2," ",D3," ",A3," ",'CONCAT Codes'!$B$2," ",F3,": ",G3,'CONCAT Codes'!$C$2)</f>
        <v>&lt;table border="0" cellpadding="1" cellspacing="1" style="background-color:#213b69;border-style:hidden;" width="100%"&gt;
 &lt;thead&gt;
  &lt;tr&gt;
   &lt;th scope="col"&gt;&amp;nbsp;&lt;/th&gt;
   &lt;td&gt;
   &lt;h3 style="text-align: left;"&gt;&lt;strong&gt;&lt;span style="color:#ffffff;"&gt; Chaplain 26-6024 &lt;/span&gt;&lt;/strong&gt;&lt;/h3&gt;
   &lt;/td&gt;
   &lt;td&gt;
   &lt;h4 style="text-align: right;"&gt;&lt;span style="color:#ffffff;"&gt; Army: O3:O4:O5&lt;/span&gt;&lt;/h4&gt;
   &lt;/td&gt;
   &lt;th scope="col"&gt;&amp;nbsp;&lt;/th&gt;
  &lt;/tr&gt;
 &lt;/thead&gt;
&lt;/table&gt;'</v>
      </c>
      <c r="P3" s="26" t="str">
        <f>CONCATENATE('CONCAT Codes'!$A$6,'CONCAT Codes'!$B$6,'Tours Added'!H3,", ",'Tours Added'!I3,'CONCAT Codes'!C$6,B3,'CONCAT Codes'!$D$6,C3,'CONCAT Codes'!$E$6,F3,'CONCAT Codes'!$F$6,G3,'CONCAT Codes'!$G$6,'Tours Added'!E3)</f>
        <v>&lt;strong&gt; Location:&lt;/strong&gt; Scott AFB, IL&lt;br /&gt;
&lt;strong&gt;Agency:&lt;/strong&gt; US Transportation Command&lt;strong&gt; Activity:&lt;/strong&gt; USTRANSCOM-ARTRANS-HQ&lt;br /&gt;
&lt;strong&gt;Service:&lt;/strong&gt; Army&lt;strong&gt; Desired Grade:&lt;/strong&gt; O3:O4:O5&lt;br /&gt;
&lt;br /&gt;
&lt;strong&gt;Tour Description:&lt;/strong&gt; 26-6024, Length 1 Year: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
Qualifications:  The Command Chaplain is a specialized staff member who serves as the commander's principal advisor on matters of religion, morale, and ethics. The chaplain provides comprehensive religious support and promotes the spiritual, moral, and ethical readiness of soldiers and their families. They are the lead practitioner of religious ministry within the command. The chaplain's duties include worship services, ceremonies, religious education, and rites that accommodate the full spectrum of faith traditions. They provide confidential, non-clinical pastoral counseling to soldiers and their families on a wide range of sensitive issues, including grief, relationships, and deployment challenges. The chaplain also develops and implements programs and initiatives to build spiritual resilience, which is a key component of the command's overall wellness and readiness strategy. During operations, the chaplain provides essential religious support to units in the field, integrating religious support planning into the command's mission planning process. This role requires the ability to serve as a compassionate spiritual leader, an expert staff officer, and a vital resource for all members of the Army community.</v>
      </c>
      <c r="R3" s="25" t="str">
        <f>_xlfn.CONCAT('CONCAT Codes'!$A$10,VLOOKUP(L3,'CONCAT Codes'!$A$14:$G$26,5,FALSE),'CONCAT Codes'!$B$10,'Tours Added'!A3," ",C3," ",D3," ",'CONCAT Codes'!$C$10,VLOOKUP(L3,'CONCAT Codes'!$A$14:$G$253,7,FALSE),'CONCAT Codes'!$D$10,VLOOKUP(L3,'CONCAT Codes'!$A$14:$G$26,6,FALSE))</f>
        <v>&lt;br /&gt; &lt;br /&gt; &lt;strong&gt;To apply, contact: &lt;a href="mailto:tania.a.cousineau.mil@mail.mil?subject=Tour 26-6024 USTRANSCOM-ARTRANS-HQ Chaplain &amp;amp;cc=dfas.indianapolis-in.zh.mbx.pfi@mail.mil&amp;amp;body=Please find my resume and bio attached for consideration."&gt;SMSgt Tania 'TC' Cousineau&lt;/a&gt;&lt;/strong&gt; - 317-270-2066</v>
      </c>
    </row>
    <row r="4" spans="1:18" ht="142.25" customHeight="1">
      <c r="A4" s="1" t="s">
        <v>726</v>
      </c>
      <c r="B4" s="23" t="s">
        <v>37</v>
      </c>
      <c r="C4" s="23" t="s">
        <v>727</v>
      </c>
      <c r="D4" s="15" t="s">
        <v>728</v>
      </c>
      <c r="E4" s="24" t="s">
        <v>744</v>
      </c>
      <c r="F4" s="23" t="s">
        <v>1</v>
      </c>
      <c r="G4" s="23" t="s">
        <v>729</v>
      </c>
      <c r="H4" s="23" t="s">
        <v>730</v>
      </c>
      <c r="I4" s="3" t="s">
        <v>731</v>
      </c>
      <c r="J4" s="53" t="s">
        <v>3</v>
      </c>
      <c r="K4" s="77" t="str">
        <f>HYPERLINK("mailto:"&amp;VLOOKUP(L4,'CONCAT Codes'!$A$14:$G$26,5,FALSE)&amp;"?subject="&amp;_xlfn.CONCAT(C4," - APPLICANT for ",A4)&amp;"&amp;cc="&amp;'CONCAT Codes'!$A$32&amp;"&amp;body="&amp;D4&amp;"%0A%0APlease see my resume and bio for the above tour.","Click HERE to apply")</f>
        <v>Click HERE to apply</v>
      </c>
      <c r="L4" s="57" t="s">
        <v>429</v>
      </c>
      <c r="N4" s="26" t="str">
        <f>CONCATENATE('CONCAT Codes'!$A$2," ",D4," ",A4," ",'CONCAT Codes'!$B$2," ",F4,": ",G4,'CONCAT Codes'!$C$2)</f>
        <v>&lt;table border="0" cellpadding="1" cellspacing="1" style="background-color:#213b69;border-style:hidden;" width="100%"&gt;
 &lt;thead&gt;
  &lt;tr&gt;
   &lt;th scope="col"&gt;&amp;nbsp;&lt;/th&gt;
   &lt;td&gt;
   &lt;h3 style="text-align: left;"&gt;&lt;strong&gt;&lt;span style="color:#ffffff;"&gt; Construction Project Engineer 26-6028 &lt;/span&gt;&lt;/strong&gt;&lt;/h3&gt;
   &lt;/td&gt;
   &lt;td&gt;
   &lt;h4 style="text-align: right;"&gt;&lt;span style="color:#ffffff;"&gt; Army: E5:E6:E7:E8:O2:O3:W1:W2:W3&lt;/span&gt;&lt;/h4&gt;
   &lt;/td&gt;
   &lt;th scope="col"&gt;&amp;nbsp;&lt;/th&gt;
  &lt;/tr&gt;
 &lt;/thead&gt;
&lt;/table&gt;'</v>
      </c>
      <c r="P4" s="26" t="str">
        <f>CONCATENATE('CONCAT Codes'!$A$6,'CONCAT Codes'!$B$6,'Tours Added'!H4,", ",'Tours Added'!I4,'CONCAT Codes'!C$6,B4,'CONCAT Codes'!$D$6,C4,'CONCAT Codes'!$E$6,F4,'CONCAT Codes'!$F$6,G4,'CONCAT Codes'!$G$6,'Tours Added'!E4)</f>
        <v>&lt;strong&gt; Location:&lt;/strong&gt; Myrtle Beach, SC&lt;br /&gt;
&lt;strong&gt;Agency:&lt;/strong&gt; Corps of Engineers&lt;strong&gt; Activity:&lt;/strong&gt; USACE - Charleston District (SAC)&lt;br /&gt;
&lt;strong&gt;Service:&lt;/strong&gt; Army&lt;strong&gt; Desired Grade:&lt;/strong&gt; E5:E6:E7:E8:O2:O3:W1:W2:W3&lt;br /&gt;
&lt;br /&gt;
&lt;strong&gt;Tour Description:&lt;/strong&gt; 26-6028, Length 1 year:
Duty location - Myrtle Beach SC in field office provided by the contractor
Scope of Duty: Construction Project Manager/Engineer in support of large beach nourishment contract execution,
project management, schedules, submittal, quality, change management and work acceptance. Reports to
Lowcountry Resident Office Resident Engineer.
Qualifications: Contracting Officer Representative qualifications desired. Experienced in federal, commercial or institutional construction project management. Ideally, experienced with beach re-nourishment and dredging contract work.
To apply for this position, please email your resume, military biosketch, last three NCOERs/OERs, and Soldier Talen Profile to tabitha.n.ruckman.mil@mail.mil.</v>
      </c>
      <c r="R4" s="25" t="str">
        <f>_xlfn.CONCAT('CONCAT Codes'!$A$10,VLOOKUP(L4,'CONCAT Codes'!$A$14:$G$26,5,FALSE),'CONCAT Codes'!$B$10,'Tours Added'!A4," ",C4," ",D4," ",'CONCAT Codes'!$C$10,VLOOKUP(L4,'CONCAT Codes'!$A$14:$G$253,7,FALSE),'CONCAT Codes'!$D$10,VLOOKUP(L4,'CONCAT Codes'!$A$14:$G$26,6,FALSE))</f>
        <v>&lt;br /&gt; &lt;br /&gt; &lt;strong&gt;To apply, contact: &lt;a href="mailto:tabitha.n.ruckman.mil@mail.mil?subject=Tour 26-6028 USACE - Charleston District (SAC) Construction Project Engineer &amp;amp;cc=dfas.indianapolis-in.zh.mbx.pfi@mail.mil&amp;amp;body=Please find my resume and bio attached for consideration."&gt;SFC Tabitha Ruckman&lt;/a&gt;&lt;/strong&gt; - 463-298-4378</v>
      </c>
    </row>
    <row r="5" spans="1:18" ht="90.5" customHeight="1">
      <c r="A5" s="1" t="s">
        <v>732</v>
      </c>
      <c r="B5" s="23" t="s">
        <v>8</v>
      </c>
      <c r="C5" s="23" t="s">
        <v>718</v>
      </c>
      <c r="D5" s="15" t="s">
        <v>733</v>
      </c>
      <c r="E5" s="24" t="s">
        <v>745</v>
      </c>
      <c r="F5" s="23" t="s">
        <v>26</v>
      </c>
      <c r="G5" s="23" t="s">
        <v>29</v>
      </c>
      <c r="H5" s="23" t="s">
        <v>9</v>
      </c>
      <c r="I5" s="3" t="s">
        <v>7</v>
      </c>
      <c r="J5" s="53" t="s">
        <v>3</v>
      </c>
      <c r="K5" s="77" t="str">
        <f>HYPERLINK("mailto:"&amp;VLOOKUP(L5,'CONCAT Codes'!$A$14:$G$26,5,FALSE)&amp;"?subject="&amp;_xlfn.CONCAT(C5," - APPLICANT for ",A5)&amp;"&amp;cc="&amp;'CONCAT Codes'!$A$32&amp;"&amp;body="&amp;D5&amp;"%0A%0APlease see my resume and bio for the above tour.","Click HERE to apply")</f>
        <v>Click HERE to apply</v>
      </c>
      <c r="L5" s="57" t="s">
        <v>78</v>
      </c>
      <c r="N5" s="26" t="str">
        <f>CONCATENATE('CONCAT Codes'!$A$2," ",D5," ",A5," ",'CONCAT Codes'!$B$2," ",F5,": ",G5,'CONCAT Codes'!$C$2)</f>
        <v>&lt;table border="0" cellpadding="1" cellspacing="1" style="background-color:#213b69;border-style:hidden;" width="100%"&gt;
 &lt;thead&gt;
  &lt;tr&gt;
   &lt;th scope="col"&gt;&amp;nbsp;&lt;/th&gt;
   &lt;td&gt;
   &lt;h3 style="text-align: left;"&gt;&lt;strong&gt;&lt;span style="color:#ffffff;"&gt; Security Guard 26-6029 &lt;/span&gt;&lt;/strong&gt;&lt;/h3&gt;
   &lt;/td&gt;
   &lt;td&gt;
   &lt;h4 style="text-align: right;"&gt;&lt;span style="color:#ffffff;"&gt; Army or Air Force: E4:E5:E6&lt;/span&gt;&lt;/h4&gt;
   &lt;/td&gt;
   &lt;th scope="col"&gt;&amp;nbsp;&lt;/th&gt;
  &lt;/tr&gt;
 &lt;/thead&gt;
&lt;/table&gt;'</v>
      </c>
      <c r="P5" s="26" t="str">
        <f>CONCATENATE('CONCAT Codes'!$A$6,'CONCAT Codes'!$B$6,'Tours Added'!H5,", ",'Tours Added'!I5,'CONCAT Codes'!C$6,B5,'CONCAT Codes'!$D$6,C5,'CONCAT Codes'!$E$6,F5,'CONCAT Codes'!$F$6,G5,'CONCAT Codes'!$G$6,'Tours Added'!E5)</f>
        <v>&lt;strong&gt; Location:&lt;/strong&gt; Concord, CA&lt;br /&gt;
&lt;strong&gt;Agency:&lt;/strong&gt; US Transportation Command&lt;strong&gt; Activity:&lt;/strong&gt; USTRANSCOM-ARTRANS-596th BDE 834th BN&lt;br /&gt;
&lt;strong&gt;Service:&lt;/strong&gt; Army or Air Force&lt;strong&gt; Desired Grade:&lt;/strong&gt; E4:E5:E6&lt;br /&gt;
&lt;br /&gt;
&lt;strong&gt;Tour Description:&lt;/strong&gt; 26-6029, Length 1 Year:
SM will perform fixed post security operations located within the interior of MOTCO installations or at perimeter gates.
Controls access to sensitive/restricted areas where there is potential for breach of security, public safety or public
health. Check and validate credentials for authorized entry into the installation. Provide security over-watch at control
points to ensure safety/security of all MOTCO customers and employees. Perform inspections on outgoing personnel
and their packages and vehicles at various gates and checkpoints to detect and/or detain those who attempt to steal
government property. Provides specialized pedestrian and traffic control services in connection with
ceremonies, parades, emergency situations, and similar events to include directing traffic. Provide effective
communications and superior customer service to all personnel within the installation. Be responsible for utilizing a
variety of technology based systems and must have sufficient working knowledge of Microsoft based products.
Knowledge of effective communications utilizing two-way radio systems.
Qualifications:  Secret clearance</v>
      </c>
      <c r="R5" s="25" t="str">
        <f>_xlfn.CONCAT('CONCAT Codes'!$A$10,VLOOKUP(L5,'CONCAT Codes'!$A$14:$G$26,5,FALSE),'CONCAT Codes'!$B$10,'Tours Added'!A5," ",C5," ",D5," ",'CONCAT Codes'!$C$10,VLOOKUP(L5,'CONCAT Codes'!$A$14:$G$253,7,FALSE),'CONCAT Codes'!$D$10,VLOOKUP(L5,'CONCAT Codes'!$A$14:$G$26,6,FALSE))</f>
        <v>&lt;br /&gt; &lt;br /&gt; &lt;strong&gt;To apply, contact: &lt;a href="mailto:tania.a.cousineau.mil@mail.mil?subject=Tour 26-6029 USTRANSCOM-ARTRANS-596th BDE 834th BN Security Guard &amp;amp;cc=dfas.indianapolis-in.zh.mbx.pfi@mail.mil&amp;amp;body=Please find my resume and bio attached for consideration."&gt;SMSgt Tania 'TC' Cousineau&lt;/a&gt;&lt;/strong&gt; - 317-270-2066</v>
      </c>
    </row>
    <row r="6" spans="1:18" ht="165.5" customHeight="1">
      <c r="A6" s="1" t="s">
        <v>734</v>
      </c>
      <c r="B6" s="23" t="s">
        <v>8</v>
      </c>
      <c r="C6" s="23" t="s">
        <v>719</v>
      </c>
      <c r="D6" s="15" t="s">
        <v>735</v>
      </c>
      <c r="E6" s="24" t="s">
        <v>746</v>
      </c>
      <c r="F6" s="23" t="s">
        <v>1</v>
      </c>
      <c r="G6" s="23" t="s">
        <v>41</v>
      </c>
      <c r="H6" s="23" t="s">
        <v>159</v>
      </c>
      <c r="I6" s="3" t="s">
        <v>160</v>
      </c>
      <c r="J6" s="53" t="s">
        <v>3</v>
      </c>
      <c r="K6" s="77" t="str">
        <f>HYPERLINK("mailto:"&amp;VLOOKUP(L6,'CONCAT Codes'!$A$14:$G$26,5,FALSE)&amp;"?subject="&amp;_xlfn.CONCAT(C6," - APPLICANT for ",A6)&amp;"&amp;cc="&amp;'CONCAT Codes'!$A$32&amp;"&amp;body="&amp;D6&amp;"%0A%0APlease see my resume and bio for the above tour.","Click HERE to apply")</f>
        <v>Click HERE to apply</v>
      </c>
      <c r="L6" s="57" t="s">
        <v>78</v>
      </c>
      <c r="N6" s="26" t="str">
        <f>CONCATENATE('CONCAT Codes'!$A$2," ",D6," ",A6," ",'CONCAT Codes'!$B$2," ",F6,": ",G6,'CONCAT Codes'!$C$2)</f>
        <v>&lt;table border="0" cellpadding="1" cellspacing="1" style="background-color:#213b69;border-style:hidden;" width="100%"&gt;
 &lt;thead&gt;
  &lt;tr&gt;
   &lt;th scope="col"&gt;&amp;nbsp;&lt;/th&gt;
   &lt;td&gt;
   &lt;h3 style="text-align: left;"&gt;&lt;strong&gt;&lt;span style="color:#ffffff;"&gt; G37 Senior Readiness Officer (CSRO) 26-6030 &lt;/span&gt;&lt;/strong&gt;&lt;/h3&gt;
   &lt;/td&gt;
   &lt;td&gt;
   &lt;h4 style="text-align: right;"&gt;&lt;span style="color:#ffffff;"&gt; Army: O4&lt;/span&gt;&lt;/h4&gt;
   &lt;/td&gt;
   &lt;th scope="col"&gt;&amp;nbsp;&lt;/th&gt;
  &lt;/tr&gt;
 &lt;/thead&gt;
&lt;/table&gt;'</v>
      </c>
      <c r="P6" s="26" t="str">
        <f>CONCATENATE('CONCAT Codes'!$A$6,'CONCAT Codes'!$B$6,'Tours Added'!H6,", ",'Tours Added'!I6,'CONCAT Codes'!C$6,B6,'CONCAT Codes'!$D$6,C6,'CONCAT Codes'!$E$6,F6,'CONCAT Codes'!$F$6,G6,'CONCAT Codes'!$G$6,'Tours Added'!E6)</f>
        <v>&lt;strong&gt; Location:&lt;/strong&gt; Scott AFB, IL&lt;br /&gt;
&lt;strong&gt;Agency:&lt;/strong&gt; US Transportation Command&lt;strong&gt; Activity:&lt;/strong&gt; USTRANSCOM-ARTRANS-HQ&lt;br /&gt;
&lt;strong&gt;Service:&lt;/strong&gt; Army&lt;strong&gt; Desired Grade:&lt;/strong&gt; O4&lt;br /&gt;
&lt;br /&gt;
&lt;strong&gt;Tour Description:&lt;/strong&gt; 26-6030, Length 215 days:
Command Senior Readiness Officer (CSRO) serves as reporting proponent for the Command, conducts analyses of joint and Army-specific readiness metrics and recommends changes to proficiency skills qualifications, personnel assignment, force structure or equipment on-hand in order to improve readiness metrics. Develops and coordinates requests for forces to support Command contingency and mobilization requirements. Principal advisor, planner and coordinator for all matters pertaining to mobilization, deployment and redeployment of SDDC-aligned Reserve Component units.
Qualifications:  TS Clearance. Strategic planning experience.</v>
      </c>
      <c r="R6" s="25" t="str">
        <f>_xlfn.CONCAT('CONCAT Codes'!$A$10,VLOOKUP(L6,'CONCAT Codes'!$A$14:$G$26,5,FALSE),'CONCAT Codes'!$B$10,'Tours Added'!A6," ",C6," ",D6," ",'CONCAT Codes'!$C$10,VLOOKUP(L6,'CONCAT Codes'!$A$14:$G$253,7,FALSE),'CONCAT Codes'!$D$10,VLOOKUP(L6,'CONCAT Codes'!$A$14:$G$26,6,FALSE))</f>
        <v>&lt;br /&gt; &lt;br /&gt; &lt;strong&gt;To apply, contact: &lt;a href="mailto:tania.a.cousineau.mil@mail.mil?subject=Tour 26-6030 USTRANSCOM-ARTRANS-HQ G37 Senior Readiness Officer (CSRO) &amp;amp;cc=dfas.indianapolis-in.zh.mbx.pfi@mail.mil&amp;amp;body=Please find my resume and bio attached for consideration."&gt;SMSgt Tania 'TC' Cousineau&lt;/a&gt;&lt;/strong&gt; - 317-270-2066</v>
      </c>
    </row>
    <row r="7" spans="1:18" ht="165.5" customHeight="1">
      <c r="A7" s="1" t="s">
        <v>736</v>
      </c>
      <c r="B7" s="23" t="s">
        <v>0</v>
      </c>
      <c r="C7" s="23" t="s">
        <v>737</v>
      </c>
      <c r="D7" s="15" t="s">
        <v>738</v>
      </c>
      <c r="E7" s="24" t="s">
        <v>747</v>
      </c>
      <c r="F7" s="23" t="s">
        <v>1</v>
      </c>
      <c r="G7" s="23" t="s">
        <v>41</v>
      </c>
      <c r="H7" s="23" t="s">
        <v>35</v>
      </c>
      <c r="I7" s="3" t="s">
        <v>15</v>
      </c>
      <c r="J7" s="53" t="s">
        <v>3</v>
      </c>
      <c r="K7" s="77" t="str">
        <f>HYPERLINK("mailto:"&amp;VLOOKUP(L7,'CONCAT Codes'!$A$14:$G$26,5,FALSE)&amp;"?subject="&amp;_xlfn.CONCAT(C7," - APPLICANT for ",A7)&amp;"&amp;cc="&amp;'CONCAT Codes'!$A$32&amp;"&amp;body="&amp;D7&amp;"%0A%0APlease see my resume and bio for the above tour.","Click HERE to apply")</f>
        <v>Click HERE to apply</v>
      </c>
      <c r="L7" s="57" t="s">
        <v>61</v>
      </c>
      <c r="N7" s="26" t="str">
        <f>CONCATENATE('CONCAT Codes'!$A$2," ",D7," ",A7," ",'CONCAT Codes'!$B$2," ",F7,": ",G7,'CONCAT Codes'!$C$2)</f>
        <v>&lt;table border="0" cellpadding="1" cellspacing="1" style="background-color:#213b69;border-style:hidden;" width="100%"&gt;
 &lt;thead&gt;
  &lt;tr&gt;
   &lt;th scope="col"&gt;&amp;nbsp;&lt;/th&gt;
   &lt;td&gt;
   &lt;h3 style="text-align: left;"&gt;&lt;strong&gt;&lt;span style="color:#ffffff;"&gt; Operations Officer 26-6031 &lt;/span&gt;&lt;/strong&gt;&lt;/h3&gt;
   &lt;/td&gt;
   &lt;td&gt;
   &lt;h4 style="text-align: right;"&gt;&lt;span style="color:#ffffff;"&gt; Army: O4&lt;/span&gt;&lt;/h4&gt;
   &lt;/td&gt;
   &lt;th scope="col"&gt;&amp;nbsp;&lt;/th&gt;
  &lt;/tr&gt;
 &lt;/thead&gt;
&lt;/table&gt;'</v>
      </c>
      <c r="P7" s="26" t="str">
        <f>CONCATENATE('CONCAT Codes'!$A$6,'CONCAT Codes'!$B$6,'Tours Added'!H7,", ",'Tours Added'!I7,'CONCAT Codes'!C$6,B7,'CONCAT Codes'!$D$6,C7,'CONCAT Codes'!$E$6,F7,'CONCAT Codes'!$F$6,G7,'CONCAT Codes'!$G$6,'Tours Added'!E7)</f>
        <v>&lt;strong&gt; Location:&lt;/strong&gt; Fort Belvoir, VA&lt;br /&gt;
&lt;strong&gt;Agency:&lt;/strong&gt; Defense Logistics Agency&lt;strong&gt; Activity:&lt;/strong&gt; DLA - Small Business&lt;br /&gt;
&lt;strong&gt;Service:&lt;/strong&gt; Army&lt;strong&gt; Desired Grade:&lt;/strong&gt; O4&lt;br /&gt;
&lt;br /&gt;
&lt;strong&gt;Tour Description:&lt;/strong&gt; 26-6031, Length 1 Year:
Serves as the Operations Officer in the DLA Small Business Programs Office located on board Ft Belvoir, VA, in the DLA Headquarters McNamara Building.   
As the Operations Officer, the incumbent will be responsible for assisting the DLA Small Business Programs Executive Director with synchronizing small business programs initiatives and requirements across the DLA Enterprise and various Major Subordinate Commands; engaging with other Small Business Programs external to DLA  (i.e., military services, DoW Agencies, and other Federal entities), and small business partners within the Defense Industrial Base.  
The incumbent will consolidate small business program deliverables to aid with the DLA Small Business Programs Executive Director reviews and approvals; and analyze, process and act on all information within the small business programs electronic and digital data repositories.  
The incumbent will assist with preparing briefings as required to provide leadership situational awareness; and monitor and operate voice and electronic communication systems as required to include at a minimum NIPR and SIPR email accounts.
Qualifications:  Secret Clearance or higher; and Federal Acquisition Certification in Contracting (FAC-C) (Professional) or equivalent  DAWIA Contracting Professional Certification; OR DAWIA Program Management (Practitioner) Certification.</v>
      </c>
      <c r="R7" s="25" t="str">
        <f>_xlfn.CONCAT('CONCAT Codes'!$A$10,VLOOKUP(L7,'CONCAT Codes'!$A$14:$G$26,5,FALSE),'CONCAT Codes'!$B$10,'Tours Added'!A7," ",C7," ",D7," ",'CONCAT Codes'!$C$10,VLOOKUP(L7,'CONCAT Codes'!$A$14:$G$253,7,FALSE),'CONCAT Codes'!$D$10,VLOOKUP(L7,'CONCAT Codes'!$A$14:$G$26,6,FALSE))</f>
        <v>&lt;br /&gt; &lt;br /&gt; &lt;strong&gt;To apply, contact: &lt;a href="mailto:lee.r.melvin.mil@mail.mil?subject=Tour 26-6031 DLA - Small Business Operations Officer &amp;amp;cc=dfas.indianapolis-in.zh.mbx.pfi@mail.mil&amp;amp;body=Please find my resume and bio attached for consideration."&gt;SFC Lee Melvin&lt;/a&gt;&lt;/strong&gt; - 317-626-3980</v>
      </c>
    </row>
    <row r="8" spans="1:18" ht="165.5" customHeight="1">
      <c r="A8" s="1"/>
      <c r="B8" s="23"/>
      <c r="C8" s="23"/>
      <c r="D8" s="15"/>
      <c r="E8" s="24"/>
      <c r="F8" s="23"/>
      <c r="G8" s="23"/>
      <c r="H8" s="23"/>
      <c r="I8" s="3"/>
      <c r="J8" s="53"/>
      <c r="K8" s="77"/>
      <c r="L8" s="57"/>
      <c r="N8" s="26" t="str">
        <f>CONCATENATE('CONCAT Codes'!$A$2," ",D8," ",A8," ",'CONCAT Codes'!$B$2," ",F8,": ",G8,'CONCAT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8" s="26" t="str">
        <f>CONCATENATE('CONCAT Codes'!$A$6,'CONCAT Codes'!$B$6,'Tours Added'!H8,", ",'Tours Added'!I8,'CONCAT Codes'!C$6,B8,'CONCAT Codes'!$D$6,C8,'CONCAT Codes'!$E$6,F8,'CONCAT Codes'!$F$6,G8,'CONCAT Codes'!$G$6,'Tours Added'!E8)</f>
        <v xml:space="preserve">&lt;strong&gt; Location:&lt;/strong&gt; , &lt;br /&gt;
&lt;strong&gt;Agency:&lt;/strong&gt; &lt;strong&gt; Activity:&lt;/strong&gt; &lt;br /&gt;
&lt;strong&gt;Service:&lt;/strong&gt; &lt;strong&gt; Desired Grade:&lt;/strong&gt; &lt;br /&gt;
&lt;br /&gt;
&lt;strong&gt;Tour Description:&lt;/strong&gt; </v>
      </c>
      <c r="R8" s="25" t="e">
        <f>_xlfn.CONCAT('CONCAT Codes'!$A$10,VLOOKUP(L8,'CONCAT Codes'!$A$14:$G$26,5,FALSE),'CONCAT Codes'!$B$10,'Tours Added'!A8," ",C8," ",D8," ",'CONCAT Codes'!$C$10,VLOOKUP(L8,'CONCAT Codes'!$A$14:$G$253,7,FALSE),'CONCAT Codes'!$D$10,VLOOKUP(L8,'CONCAT Codes'!$A$14:$G$26,6,FALSE))</f>
        <v>#N/A</v>
      </c>
    </row>
    <row r="9" spans="1:18" ht="165.5" customHeight="1">
      <c r="A9" s="1"/>
      <c r="B9" s="23"/>
      <c r="C9" s="23"/>
      <c r="D9" s="15"/>
      <c r="E9" s="24"/>
      <c r="F9" s="23"/>
      <c r="G9" s="23"/>
      <c r="H9" s="23"/>
      <c r="I9" s="3"/>
      <c r="J9" s="53"/>
      <c r="K9" s="77"/>
      <c r="L9" s="57"/>
      <c r="N9" s="26" t="str">
        <f>CONCATENATE('CONCAT Codes'!$A$2," ",D9," ",A9," ",'CONCAT Codes'!$B$2," ",F9,": ",G9,'CONCAT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9" s="26" t="str">
        <f>CONCATENATE('CONCAT Codes'!$A$6,'CONCAT Codes'!$B$6,'Tours Added'!H9,", ",'Tours Added'!I9,'CONCAT Codes'!C$6,B9,'CONCAT Codes'!$D$6,C9,'CONCAT Codes'!$E$6,F9,'CONCAT Codes'!$F$6,G9,'CONCAT Codes'!$G$6,'Tours Added'!E9)</f>
        <v xml:space="preserve">&lt;strong&gt; Location:&lt;/strong&gt; , &lt;br /&gt;
&lt;strong&gt;Agency:&lt;/strong&gt; &lt;strong&gt; Activity:&lt;/strong&gt; &lt;br /&gt;
&lt;strong&gt;Service:&lt;/strong&gt; &lt;strong&gt; Desired Grade:&lt;/strong&gt; &lt;br /&gt;
&lt;br /&gt;
&lt;strong&gt;Tour Description:&lt;/strong&gt; </v>
      </c>
      <c r="R9" s="25" t="e">
        <f>_xlfn.CONCAT('CONCAT Codes'!$A$10,VLOOKUP(L9,'CONCAT Codes'!$A$14:$G$26,5,FALSE),'CONCAT Codes'!$B$10,'Tours Added'!A9," ",C9," ",D9," ",'CONCAT Codes'!$C$10,VLOOKUP(L9,'CONCAT Codes'!$A$14:$G$253,7,FALSE),'CONCAT Codes'!$D$10,VLOOKUP(L9,'CONCAT Codes'!$A$14:$G$26,6,FALSE))</f>
        <v>#N/A</v>
      </c>
    </row>
    <row r="10" spans="1:18" ht="165.5" customHeight="1">
      <c r="A10" s="1"/>
      <c r="B10" s="23"/>
      <c r="C10" s="23"/>
      <c r="D10" s="15"/>
      <c r="E10" s="24"/>
      <c r="F10" s="23"/>
      <c r="G10" s="23"/>
      <c r="H10" s="23"/>
      <c r="I10" s="3"/>
      <c r="J10" s="53"/>
      <c r="K10" s="77"/>
      <c r="L10" s="57"/>
      <c r="N10" s="26" t="str">
        <f>CONCATENATE('CONCAT Codes'!$A$2," ",D10," ",A10," ",'CONCAT Codes'!$B$2," ",F10,": ",G10,'CONCAT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0" s="26" t="str">
        <f>CONCATENATE('CONCAT Codes'!$A$6,'CONCAT Codes'!$B$6,'Tours Added'!H10,", ",'Tours Added'!I10,'CONCAT Codes'!C$6,B10,'CONCAT Codes'!$D$6,C10,'CONCAT Codes'!$E$6,F10,'CONCAT Codes'!$F$6,G10,'CONCAT Codes'!$G$6,'Tours Added'!E10)</f>
        <v xml:space="preserve">&lt;strong&gt; Location:&lt;/strong&gt; , &lt;br /&gt;
&lt;strong&gt;Agency:&lt;/strong&gt; &lt;strong&gt; Activity:&lt;/strong&gt; &lt;br /&gt;
&lt;strong&gt;Service:&lt;/strong&gt; &lt;strong&gt; Desired Grade:&lt;/strong&gt; &lt;br /&gt;
&lt;br /&gt;
&lt;strong&gt;Tour Description:&lt;/strong&gt; </v>
      </c>
      <c r="R10" s="25" t="e">
        <f>_xlfn.CONCAT('CONCAT Codes'!$A$10,VLOOKUP(L10,'CONCAT Codes'!$A$14:$G$26,5,FALSE),'CONCAT Codes'!$B$10,'Tours Added'!A10," ",C10," ",D10," ",'CONCAT Codes'!$C$10,VLOOKUP(L10,'CONCAT Codes'!$A$14:$G$253,7,FALSE),'CONCAT Codes'!$D$10,VLOOKUP(L10,'CONCAT Codes'!$A$14:$G$26,6,FALSE))</f>
        <v>#N/A</v>
      </c>
    </row>
    <row r="11" spans="1:18" ht="165.5" customHeight="1">
      <c r="A11" s="1"/>
      <c r="B11" s="23"/>
      <c r="C11" s="23"/>
      <c r="D11" s="15"/>
      <c r="E11" s="24"/>
      <c r="F11" s="23"/>
      <c r="G11" s="23"/>
      <c r="H11" s="23"/>
      <c r="I11" s="3"/>
      <c r="J11" s="53"/>
      <c r="K11" s="77"/>
      <c r="L11" s="57"/>
      <c r="N11" s="26" t="str">
        <f>CONCATENATE('CONCAT Codes'!$A$2," ",D11," ",A11," ",'CONCAT Codes'!$B$2," ",F11,": ",G11,'CONCAT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1" s="26" t="str">
        <f>CONCATENATE('CONCAT Codes'!$A$6,'CONCAT Codes'!$B$6,'Tours Added'!H11,", ",'Tours Added'!I11,'CONCAT Codes'!C$6,B11,'CONCAT Codes'!$D$6,C11,'CONCAT Codes'!$E$6,F11,'CONCAT Codes'!$F$6,G11,'CONCAT Codes'!$G$6,'Tours Added'!E11)</f>
        <v xml:space="preserve">&lt;strong&gt; Location:&lt;/strong&gt; , &lt;br /&gt;
&lt;strong&gt;Agency:&lt;/strong&gt; &lt;strong&gt; Activity:&lt;/strong&gt; &lt;br /&gt;
&lt;strong&gt;Service:&lt;/strong&gt; &lt;strong&gt; Desired Grade:&lt;/strong&gt; &lt;br /&gt;
&lt;br /&gt;
&lt;strong&gt;Tour Description:&lt;/strong&gt; </v>
      </c>
      <c r="R11" s="25" t="e">
        <f>_xlfn.CONCAT('CONCAT Codes'!$A$10,VLOOKUP(L11,'CONCAT Codes'!$A$14:$G$26,5,FALSE),'CONCAT Codes'!$B$10,'Tours Added'!A11," ",C11," ",D11," ",'CONCAT Codes'!$C$10,VLOOKUP(L11,'CONCAT Codes'!$A$14:$G$253,7,FALSE),'CONCAT Codes'!$D$10,VLOOKUP(L11,'CONCAT Codes'!$A$14:$G$26,6,FALSE))</f>
        <v>#N/A</v>
      </c>
    </row>
    <row r="12" spans="1:18" ht="165.5" customHeight="1">
      <c r="A12" s="1"/>
      <c r="B12" s="23"/>
      <c r="C12" s="23"/>
      <c r="D12" s="15"/>
      <c r="E12" s="24"/>
      <c r="F12" s="23"/>
      <c r="G12" s="23"/>
      <c r="H12" s="23"/>
      <c r="I12" s="3"/>
      <c r="J12" s="53"/>
      <c r="K12" s="77"/>
      <c r="L12" s="57"/>
      <c r="N12" s="26" t="str">
        <f>CONCATENATE('CONCAT Codes'!$A$2," ",D12," ",A12," ",'CONCAT Codes'!$B$2," ",F12,": ",G12,'CONCAT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2" s="26" t="str">
        <f>CONCATENATE('CONCAT Codes'!$A$6,'CONCAT Codes'!$B$6,'Tours Added'!H12,", ",'Tours Added'!I12,'CONCAT Codes'!C$6,B12,'CONCAT Codes'!$D$6,C12,'CONCAT Codes'!$E$6,F12,'CONCAT Codes'!$F$6,G12,'CONCAT Codes'!$G$6,'Tours Added'!E12)</f>
        <v xml:space="preserve">&lt;strong&gt; Location:&lt;/strong&gt; , &lt;br /&gt;
&lt;strong&gt;Agency:&lt;/strong&gt; &lt;strong&gt; Activity:&lt;/strong&gt; &lt;br /&gt;
&lt;strong&gt;Service:&lt;/strong&gt; &lt;strong&gt; Desired Grade:&lt;/strong&gt; &lt;br /&gt;
&lt;br /&gt;
&lt;strong&gt;Tour Description:&lt;/strong&gt; </v>
      </c>
      <c r="R12" s="25" t="e">
        <f>_xlfn.CONCAT('CONCAT Codes'!$A$10,VLOOKUP(L12,'CONCAT Codes'!$A$14:$G$26,5,FALSE),'CONCAT Codes'!$B$10,'Tours Added'!A12," ",C12," ",D12," ",'CONCAT Codes'!$C$10,VLOOKUP(L12,'CONCAT Codes'!$A$14:$G$253,7,FALSE),'CONCAT Codes'!$D$10,VLOOKUP(L12,'CONCAT Codes'!$A$14:$G$26,6,FALSE))</f>
        <v>#N/A</v>
      </c>
    </row>
    <row r="13" spans="1:18" ht="165.5" customHeight="1">
      <c r="A13" s="1"/>
      <c r="B13" s="23"/>
      <c r="C13" s="23"/>
      <c r="D13" s="15"/>
      <c r="E13" s="24"/>
      <c r="F13" s="23"/>
      <c r="G13" s="23"/>
      <c r="H13" s="23"/>
      <c r="I13" s="3"/>
      <c r="J13" s="53"/>
      <c r="K13" s="77"/>
      <c r="L13" s="57"/>
      <c r="N13" s="26" t="str">
        <f>CONCATENATE('CONCAT Codes'!$A$2," ",D13," ",A13," ",'CONCAT Codes'!$B$2," ",F13,": ",G13,'CONCAT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3" s="26" t="str">
        <f>CONCATENATE('CONCAT Codes'!$A$6,'CONCAT Codes'!$B$6,'Tours Added'!H13,", ",'Tours Added'!I13,'CONCAT Codes'!C$6,B13,'CONCAT Codes'!$D$6,C13,'CONCAT Codes'!$E$6,F13,'CONCAT Codes'!$F$6,G13,'CONCAT Codes'!$G$6,'Tours Added'!E13)</f>
        <v xml:space="preserve">&lt;strong&gt; Location:&lt;/strong&gt; , &lt;br /&gt;
&lt;strong&gt;Agency:&lt;/strong&gt; &lt;strong&gt; Activity:&lt;/strong&gt; &lt;br /&gt;
&lt;strong&gt;Service:&lt;/strong&gt; &lt;strong&gt; Desired Grade:&lt;/strong&gt; &lt;br /&gt;
&lt;br /&gt;
&lt;strong&gt;Tour Description:&lt;/strong&gt; </v>
      </c>
      <c r="R13" s="25" t="e">
        <f>_xlfn.CONCAT('CONCAT Codes'!$A$10,VLOOKUP(L13,'CONCAT Codes'!$A$14:$G$26,5,FALSE),'CONCAT Codes'!$B$10,'Tours Added'!A13," ",C13," ",D13," ",'CONCAT Codes'!$C$10,VLOOKUP(L13,'CONCAT Codes'!$A$14:$G$253,7,FALSE),'CONCAT Codes'!$D$10,VLOOKUP(L13,'CONCAT Codes'!$A$14:$G$26,6,FALSE))</f>
        <v>#N/A</v>
      </c>
    </row>
    <row r="14" spans="1:18" ht="165.5" customHeight="1">
      <c r="A14" s="1"/>
      <c r="B14" s="23"/>
      <c r="C14" s="23"/>
      <c r="D14" s="15"/>
      <c r="E14" s="24"/>
      <c r="F14" s="23"/>
      <c r="G14" s="23"/>
      <c r="H14" s="23"/>
      <c r="I14" s="3"/>
      <c r="J14" s="53"/>
      <c r="K14" s="77"/>
      <c r="L14" s="57"/>
      <c r="N14" s="26" t="str">
        <f>CONCATENATE('CONCAT Codes'!$A$2," ",D14," ",A14," ",'CONCAT Codes'!$B$2," ",F14,": ",G14,'CONCAT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4" s="26" t="str">
        <f>CONCATENATE('CONCAT Codes'!$A$6,'CONCAT Codes'!$B$6,'Tours Added'!H14,", ",'Tours Added'!I14,'CONCAT Codes'!C$6,B14,'CONCAT Codes'!$D$6,C14,'CONCAT Codes'!$E$6,F14,'CONCAT Codes'!$F$6,G14,'CONCAT Codes'!$G$6,'Tours Added'!E14)</f>
        <v xml:space="preserve">&lt;strong&gt; Location:&lt;/strong&gt; , &lt;br /&gt;
&lt;strong&gt;Agency:&lt;/strong&gt; &lt;strong&gt; Activity:&lt;/strong&gt; &lt;br /&gt;
&lt;strong&gt;Service:&lt;/strong&gt; &lt;strong&gt; Desired Grade:&lt;/strong&gt; &lt;br /&gt;
&lt;br /&gt;
&lt;strong&gt;Tour Description:&lt;/strong&gt; </v>
      </c>
      <c r="R14" s="25" t="e">
        <f>_xlfn.CONCAT('CONCAT Codes'!$A$10,VLOOKUP(L14,'CONCAT Codes'!$A$14:$G$26,5,FALSE),'CONCAT Codes'!$B$10,'Tours Added'!A14," ",C14," ",D14," ",'CONCAT Codes'!$C$10,VLOOKUP(L14,'CONCAT Codes'!$A$14:$G$253,7,FALSE),'CONCAT Codes'!$D$10,VLOOKUP(L14,'CONCAT Codes'!$A$14:$G$26,6,FALSE))</f>
        <v>#N/A</v>
      </c>
    </row>
    <row r="15" spans="1:18" ht="165.5" customHeight="1">
      <c r="A15" s="1"/>
      <c r="B15" s="23"/>
      <c r="C15" s="23"/>
      <c r="D15" s="15"/>
      <c r="E15" s="24"/>
      <c r="F15" s="23"/>
      <c r="G15" s="23"/>
      <c r="H15" s="23"/>
      <c r="I15" s="3"/>
      <c r="J15" s="53"/>
      <c r="K15" s="77"/>
      <c r="L15" s="57"/>
      <c r="N15" s="26" t="str">
        <f>CONCATENATE('CONCAT Codes'!$A$2," ",D15," ",A15," ",'CONCAT Codes'!$B$2," ",F15,": ",G15,'CONCAT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5" s="26" t="str">
        <f>CONCATENATE('CONCAT Codes'!$A$6,'CONCAT Codes'!$B$6,'Tours Added'!H15,", ",'Tours Added'!I15,'CONCAT Codes'!C$6,B15,'CONCAT Codes'!$D$6,C15,'CONCAT Codes'!$E$6,F15,'CONCAT Codes'!$F$6,G15,'CONCAT Codes'!$G$6,'Tours Added'!E15)</f>
        <v xml:space="preserve">&lt;strong&gt; Location:&lt;/strong&gt; , &lt;br /&gt;
&lt;strong&gt;Agency:&lt;/strong&gt; &lt;strong&gt; Activity:&lt;/strong&gt; &lt;br /&gt;
&lt;strong&gt;Service:&lt;/strong&gt; &lt;strong&gt; Desired Grade:&lt;/strong&gt; &lt;br /&gt;
&lt;br /&gt;
&lt;strong&gt;Tour Description:&lt;/strong&gt; </v>
      </c>
      <c r="R15" s="25" t="e">
        <f>_xlfn.CONCAT('CONCAT Codes'!$A$10,VLOOKUP(L15,'CONCAT Codes'!$A$14:$G$26,5,FALSE),'CONCAT Codes'!$B$10,'Tours Added'!A15," ",C15," ",D15," ",'CONCAT Codes'!$C$10,VLOOKUP(L15,'CONCAT Codes'!$A$14:$G$253,7,FALSE),'CONCAT Codes'!$D$10,VLOOKUP(L15,'CONCAT Codes'!$A$14:$G$26,6,FALSE))</f>
        <v>#N/A</v>
      </c>
    </row>
    <row r="16" spans="1:18" ht="165.5" customHeight="1">
      <c r="A16" s="1"/>
      <c r="B16" s="23"/>
      <c r="C16" s="23"/>
      <c r="D16" s="15"/>
      <c r="E16" s="24"/>
      <c r="F16" s="23"/>
      <c r="G16" s="23"/>
      <c r="H16" s="23"/>
      <c r="I16" s="3"/>
      <c r="J16" s="53"/>
      <c r="K16" s="77"/>
      <c r="L16" s="57"/>
      <c r="N16" s="26" t="str">
        <f>CONCATENATE('CONCAT Codes'!$A$2," ",D16," ",A16," ",'CONCAT Codes'!$B$2," ",F16,": ",G16,'CONCAT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6" s="26" t="str">
        <f>CONCATENATE('CONCAT Codes'!$A$6,'CONCAT Codes'!$B$6,'Tours Added'!H16,", ",'Tours Added'!I16,'CONCAT Codes'!C$6,B16,'CONCAT Codes'!$D$6,C16,'CONCAT Codes'!$E$6,F16,'CONCAT Codes'!$F$6,G16,'CONCAT Codes'!$G$6,'Tours Added'!E16)</f>
        <v xml:space="preserve">&lt;strong&gt; Location:&lt;/strong&gt; , &lt;br /&gt;
&lt;strong&gt;Agency:&lt;/strong&gt; &lt;strong&gt; Activity:&lt;/strong&gt; &lt;br /&gt;
&lt;strong&gt;Service:&lt;/strong&gt; &lt;strong&gt; Desired Grade:&lt;/strong&gt; &lt;br /&gt;
&lt;br /&gt;
&lt;strong&gt;Tour Description:&lt;/strong&gt; </v>
      </c>
      <c r="R16" s="25" t="e">
        <f>_xlfn.CONCAT('CONCAT Codes'!$A$10,VLOOKUP(L16,'CONCAT Codes'!$A$14:$G$26,5,FALSE),'CONCAT Codes'!$B$10,'Tours Added'!A16," ",C16," ",D16," ",'CONCAT Codes'!$C$10,VLOOKUP(L16,'CONCAT Codes'!$A$14:$G$253,7,FALSE),'CONCAT Codes'!$D$10,VLOOKUP(L16,'CONCAT Codes'!$A$14:$G$26,6,FALSE))</f>
        <v>#N/A</v>
      </c>
    </row>
    <row r="17" spans="1:18" ht="165.5" customHeight="1">
      <c r="A17" s="1"/>
      <c r="B17" s="23"/>
      <c r="C17" s="23"/>
      <c r="D17" s="86"/>
      <c r="E17" s="87"/>
      <c r="F17" s="23"/>
      <c r="G17" s="23"/>
      <c r="H17" s="23"/>
      <c r="I17" s="3"/>
      <c r="J17" s="53"/>
      <c r="K17" s="77"/>
      <c r="L17" s="57"/>
      <c r="N17" s="26" t="str">
        <f>CONCATENATE('CONCAT Codes'!$A$2," ",D17," ",A17," ",'CONCAT Codes'!$B$2," ",F17,": ",G17,'CONCAT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7" s="26" t="str">
        <f>CONCATENATE('CONCAT Codes'!$A$6,'CONCAT Codes'!$B$6,'Tours Added'!H17,", ",'Tours Added'!I17,'CONCAT Codes'!C$6,B17,'CONCAT Codes'!$D$6,C17,'CONCAT Codes'!$E$6,F17,'CONCAT Codes'!$F$6,G17,'CONCAT Codes'!$G$6,'Tours Added'!E17)</f>
        <v xml:space="preserve">&lt;strong&gt; Location:&lt;/strong&gt; , &lt;br /&gt;
&lt;strong&gt;Agency:&lt;/strong&gt; &lt;strong&gt; Activity:&lt;/strong&gt; &lt;br /&gt;
&lt;strong&gt;Service:&lt;/strong&gt; &lt;strong&gt; Desired Grade:&lt;/strong&gt; &lt;br /&gt;
&lt;br /&gt;
&lt;strong&gt;Tour Description:&lt;/strong&gt; </v>
      </c>
      <c r="R17" s="25" t="e">
        <f>_xlfn.CONCAT('CONCAT Codes'!$A$10,VLOOKUP(L17,'CONCAT Codes'!$A$14:$G$26,5,FALSE),'CONCAT Codes'!$B$10,'Tours Added'!A17," ",C17," ",D17," ",'CONCAT Codes'!$C$10,VLOOKUP(L17,'CONCAT Codes'!$A$14:$G$253,7,FALSE),'CONCAT Codes'!$D$10,VLOOKUP(L17,'CONCAT Codes'!$A$14:$G$26,6,FALSE))</f>
        <v>#N/A</v>
      </c>
    </row>
    <row r="18" spans="1:18" ht="165.5" customHeight="1">
      <c r="A18" s="1"/>
      <c r="B18" s="23"/>
      <c r="C18" s="23"/>
      <c r="D18" s="15"/>
      <c r="E18" s="24"/>
      <c r="F18" s="23"/>
      <c r="G18" s="85"/>
      <c r="H18" s="23"/>
      <c r="I18" s="3"/>
      <c r="J18" s="53"/>
      <c r="K18" s="77"/>
      <c r="L18" s="57"/>
      <c r="N18" s="26" t="str">
        <f>CONCATENATE('CONCAT Codes'!$A$2," ",D18," ",A18," ",'CONCAT Codes'!$B$2," ",F18,": ",G18,'CONCAT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8" s="26" t="str">
        <f>CONCATENATE('CONCAT Codes'!$A$6,'CONCAT Codes'!$B$6,'Tours Added'!H18,", ",'Tours Added'!I18,'CONCAT Codes'!C$6,B18,'CONCAT Codes'!$D$6,C18,'CONCAT Codes'!$E$6,F18,'CONCAT Codes'!$F$6,G18,'CONCAT Codes'!$G$6,'Tours Added'!E18)</f>
        <v xml:space="preserve">&lt;strong&gt; Location:&lt;/strong&gt; , &lt;br /&gt;
&lt;strong&gt;Agency:&lt;/strong&gt; &lt;strong&gt; Activity:&lt;/strong&gt; &lt;br /&gt;
&lt;strong&gt;Service:&lt;/strong&gt; &lt;strong&gt; Desired Grade:&lt;/strong&gt; &lt;br /&gt;
&lt;br /&gt;
&lt;strong&gt;Tour Description:&lt;/strong&gt; </v>
      </c>
      <c r="R18" s="25" t="e">
        <f>_xlfn.CONCAT('CONCAT Codes'!$A$10,VLOOKUP(L18,'CONCAT Codes'!$A$14:$G$26,5,FALSE),'CONCAT Codes'!$B$10,'Tours Added'!A18," ",C18," ",D18," ",'CONCAT Codes'!$C$10,VLOOKUP(L18,'CONCAT Codes'!$A$14:$G$253,7,FALSE),'CONCAT Codes'!$D$10,VLOOKUP(L18,'CONCAT Codes'!$A$14:$G$26,6,FALSE))</f>
        <v>#N/A</v>
      </c>
    </row>
    <row r="19" spans="1:18" ht="165.5" customHeight="1">
      <c r="A19" s="1"/>
      <c r="B19" s="23"/>
      <c r="C19" s="23"/>
      <c r="D19" s="15"/>
      <c r="E19" s="24"/>
      <c r="F19" s="23"/>
      <c r="G19" s="23"/>
      <c r="H19" s="23"/>
      <c r="I19" s="3"/>
      <c r="J19" s="53"/>
      <c r="L19" s="57"/>
      <c r="N19" s="26" t="str">
        <f>CONCATENATE('CONCAT Codes'!$A$2," ",D19," ",A19," ",'CONCAT Codes'!$B$2," ",F19,": ",G19,'CONCAT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19" s="26" t="str">
        <f>CONCATENATE('CONCAT Codes'!$A$6,'CONCAT Codes'!$B$6,'Tours Added'!H19,", ",'Tours Added'!I19,'CONCAT Codes'!C$6,B19,'CONCAT Codes'!$D$6,C19,'CONCAT Codes'!$E$6,F19,'CONCAT Codes'!$F$6,G19,'CONCAT Codes'!$G$6,'Tours Added'!E19)</f>
        <v xml:space="preserve">&lt;strong&gt; Location:&lt;/strong&gt; , &lt;br /&gt;
&lt;strong&gt;Agency:&lt;/strong&gt; &lt;strong&gt; Activity:&lt;/strong&gt; &lt;br /&gt;
&lt;strong&gt;Service:&lt;/strong&gt; &lt;strong&gt; Desired Grade:&lt;/strong&gt; &lt;br /&gt;
&lt;br /&gt;
&lt;strong&gt;Tour Description:&lt;/strong&gt; </v>
      </c>
      <c r="R19" s="25" t="e">
        <f>_xlfn.CONCAT('CONCAT Codes'!$A$10,VLOOKUP(L19,'CONCAT Codes'!$A$14:$G$26,5,FALSE),'CONCAT Codes'!$B$10,'Tours Added'!A19," ",C19," ",D19," ",'CONCAT Codes'!$C$10,VLOOKUP(L19,'CONCAT Codes'!$A$14:$G$253,7,FALSE),'CONCAT Codes'!$D$10,VLOOKUP(L19,'CONCAT Codes'!$A$14:$G$26,6,FALSE))</f>
        <v>#N/A</v>
      </c>
    </row>
    <row r="20" spans="1:18" ht="165.5" customHeight="1">
      <c r="A20" s="1"/>
      <c r="B20" s="23"/>
      <c r="C20" s="23"/>
      <c r="D20" s="15"/>
      <c r="E20" s="24"/>
      <c r="F20" s="23"/>
      <c r="G20" s="23"/>
      <c r="H20" s="23"/>
      <c r="I20" s="3"/>
      <c r="J20" s="53"/>
      <c r="L20" s="57"/>
      <c r="N20" s="26" t="str">
        <f>CONCATENATE('CONCAT Codes'!$A$2," ",D20," ",A20," ",'CONCAT Codes'!$B$2," ",F20,": ",G20,'CONCAT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0" s="26" t="str">
        <f>CONCATENATE('CONCAT Codes'!$A$6,'CONCAT Codes'!$B$6,'Tours Added'!H20,", ",'Tours Added'!I20,'CONCAT Codes'!C$6,B20,'CONCAT Codes'!$D$6,C20,'CONCAT Codes'!$E$6,F20,'CONCAT Codes'!$F$6,G20,'CONCAT Codes'!$G$6,'Tours Added'!E20)</f>
        <v xml:space="preserve">&lt;strong&gt; Location:&lt;/strong&gt; , &lt;br /&gt;
&lt;strong&gt;Agency:&lt;/strong&gt; &lt;strong&gt; Activity:&lt;/strong&gt; &lt;br /&gt;
&lt;strong&gt;Service:&lt;/strong&gt; &lt;strong&gt; Desired Grade:&lt;/strong&gt; &lt;br /&gt;
&lt;br /&gt;
&lt;strong&gt;Tour Description:&lt;/strong&gt; </v>
      </c>
      <c r="R20" s="25" t="e">
        <f>_xlfn.CONCAT('CONCAT Codes'!$A$10,VLOOKUP(L20,'CONCAT Codes'!$A$14:$G$26,5,FALSE),'CONCAT Codes'!$B$10,'Tours Added'!A20," ",C20," ",D20," ",'CONCAT Codes'!$C$10,VLOOKUP(L20,'CONCAT Codes'!$A$14:$G$253,7,FALSE),'CONCAT Codes'!$D$10,VLOOKUP(L20,'CONCAT Codes'!$A$14:$G$26,6,FALSE))</f>
        <v>#N/A</v>
      </c>
    </row>
    <row r="21" spans="1:18" ht="165.5" customHeight="1">
      <c r="A21" s="1"/>
      <c r="B21" s="23"/>
      <c r="C21" s="23"/>
      <c r="D21" s="15"/>
      <c r="E21" s="24"/>
      <c r="F21" s="23"/>
      <c r="G21" s="23"/>
      <c r="H21" s="23"/>
      <c r="I21" s="3"/>
      <c r="J21" s="53"/>
      <c r="L21" s="57"/>
      <c r="N21" s="26" t="str">
        <f>CONCATENATE('CONCAT Codes'!$A$2," ",D21," ",A21," ",'CONCAT Codes'!$B$2," ",F21,": ",G21,'CONCAT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1" s="26" t="str">
        <f>CONCATENATE('CONCAT Codes'!$A$6,'CONCAT Codes'!$B$6,'Tours Added'!H21,", ",'Tours Added'!I21,'CONCAT Codes'!C$6,B21,'CONCAT Codes'!$D$6,C21,'CONCAT Codes'!$E$6,F21,'CONCAT Codes'!$F$6,G21,'CONCAT Codes'!$G$6,'Tours Added'!E21)</f>
        <v xml:space="preserve">&lt;strong&gt; Location:&lt;/strong&gt; , &lt;br /&gt;
&lt;strong&gt;Agency:&lt;/strong&gt; &lt;strong&gt; Activity:&lt;/strong&gt; &lt;br /&gt;
&lt;strong&gt;Service:&lt;/strong&gt; &lt;strong&gt; Desired Grade:&lt;/strong&gt; &lt;br /&gt;
&lt;br /&gt;
&lt;strong&gt;Tour Description:&lt;/strong&gt; </v>
      </c>
      <c r="R21" s="25" t="e">
        <f>_xlfn.CONCAT('CONCAT Codes'!$A$10,VLOOKUP(L21,'CONCAT Codes'!$A$14:$G$26,5,FALSE),'CONCAT Codes'!$B$10,'Tours Added'!A21," ",C21," ",D21," ",'CONCAT Codes'!$C$10,VLOOKUP(L21,'CONCAT Codes'!$A$14:$G$253,7,FALSE),'CONCAT Codes'!$D$10,VLOOKUP(L21,'CONCAT Codes'!$A$14:$G$26,6,FALSE))</f>
        <v>#N/A</v>
      </c>
    </row>
    <row r="22" spans="1:18" ht="165.5" customHeight="1">
      <c r="A22" s="1"/>
      <c r="B22" s="23"/>
      <c r="C22" s="23"/>
      <c r="D22" s="15"/>
      <c r="E22" s="24"/>
      <c r="F22" s="23"/>
      <c r="G22" s="23"/>
      <c r="H22" s="23"/>
      <c r="I22" s="3"/>
      <c r="J22" s="53"/>
      <c r="L22" s="57"/>
      <c r="N22" s="26" t="str">
        <f>CONCATENATE('CONCAT Codes'!$A$2," ",D22," ",A22," ",'CONCAT Codes'!$B$2," ",F22,": ",G22,'CONCAT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2" s="26" t="str">
        <f>CONCATENATE('CONCAT Codes'!$A$6,'CONCAT Codes'!$B$6,'Tours Added'!H22,", ",'Tours Added'!I22,'CONCAT Codes'!C$6,B22,'CONCAT Codes'!$D$6,C22,'CONCAT Codes'!$E$6,F22,'CONCAT Codes'!$F$6,G22,'CONCAT Codes'!$G$6,'Tours Added'!E22)</f>
        <v xml:space="preserve">&lt;strong&gt; Location:&lt;/strong&gt; , &lt;br /&gt;
&lt;strong&gt;Agency:&lt;/strong&gt; &lt;strong&gt; Activity:&lt;/strong&gt; &lt;br /&gt;
&lt;strong&gt;Service:&lt;/strong&gt; &lt;strong&gt; Desired Grade:&lt;/strong&gt; &lt;br /&gt;
&lt;br /&gt;
&lt;strong&gt;Tour Description:&lt;/strong&gt; </v>
      </c>
      <c r="R22" s="25" t="e">
        <f>_xlfn.CONCAT('CONCAT Codes'!$A$10,VLOOKUP(L22,'CONCAT Codes'!$A$14:$G$26,5,FALSE),'CONCAT Codes'!$B$10,'Tours Added'!A22," ",C22," ",D22," ",'CONCAT Codes'!$C$10,VLOOKUP(L22,'CONCAT Codes'!$A$14:$G$253,7,FALSE),'CONCAT Codes'!$D$10,VLOOKUP(L22,'CONCAT Codes'!$A$14:$G$26,6,FALSE))</f>
        <v>#N/A</v>
      </c>
    </row>
    <row r="23" spans="1:18" ht="165.5" customHeight="1">
      <c r="A23" s="1"/>
      <c r="B23" s="23"/>
      <c r="C23" s="23"/>
      <c r="D23" s="15"/>
      <c r="E23" s="24"/>
      <c r="F23" s="23"/>
      <c r="G23" s="23"/>
      <c r="H23" s="23"/>
      <c r="I23" s="3"/>
      <c r="J23" s="62"/>
      <c r="L23" s="24"/>
      <c r="N23" s="26" t="str">
        <f>CONCATENATE('CONCAT Codes'!$A$2," ",D23," ",A23," ",'CONCAT Codes'!$B$2," ",F23,": ",G23,'CONCAT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3" s="26" t="str">
        <f>CONCATENATE('CONCAT Codes'!$A$6,'CONCAT Codes'!$B$6,'Tours Added'!H23,", ",'Tours Added'!I23,'CONCAT Codes'!C$6,B23,'CONCAT Codes'!$D$6,C23,'CONCAT Codes'!$E$6,F23,'CONCAT Codes'!$F$6,G23,'CONCAT Codes'!$G$6,'Tours Added'!E23)</f>
        <v xml:space="preserve">&lt;strong&gt; Location:&lt;/strong&gt; , &lt;br /&gt;
&lt;strong&gt;Agency:&lt;/strong&gt; &lt;strong&gt; Activity:&lt;/strong&gt; &lt;br /&gt;
&lt;strong&gt;Service:&lt;/strong&gt; &lt;strong&gt; Desired Grade:&lt;/strong&gt; &lt;br /&gt;
&lt;br /&gt;
&lt;strong&gt;Tour Description:&lt;/strong&gt; </v>
      </c>
      <c r="R23" s="25" t="e">
        <f>_xlfn.CONCAT('CONCAT Codes'!$A$10,VLOOKUP(L23,'CONCAT Codes'!$A$14:$G$26,5,FALSE),'CONCAT Codes'!$B$10,'Tours Added'!A23," ",C23," ",D23," ",'CONCAT Codes'!$C$10,VLOOKUP(L23,'CONCAT Codes'!$A$14:$G$253,7,FALSE),'CONCAT Codes'!$D$10,VLOOKUP(L23,'CONCAT Codes'!$A$14:$G$26,6,FALSE))</f>
        <v>#N/A</v>
      </c>
    </row>
    <row r="24" spans="1:18" ht="165.5" customHeight="1">
      <c r="A24" s="1"/>
      <c r="B24" s="23"/>
      <c r="C24" s="23"/>
      <c r="D24" s="15"/>
      <c r="E24" s="24"/>
      <c r="F24" s="23"/>
      <c r="G24" s="23"/>
      <c r="H24" s="23"/>
      <c r="I24" s="3"/>
      <c r="J24" s="62"/>
      <c r="L24" s="24"/>
      <c r="N24" s="26" t="str">
        <f>CONCATENATE('CONCAT Codes'!$A$2," ",D24," ",A24," ",'CONCAT Codes'!$B$2," ",F24,": ",G24,'CONCAT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4" s="26" t="str">
        <f>CONCATENATE('CONCAT Codes'!$A$6,'CONCAT Codes'!$B$6,'Tours Added'!H24,", ",'Tours Added'!I24,'CONCAT Codes'!C$6,B24,'CONCAT Codes'!$D$6,C24,'CONCAT Codes'!$E$6,F24,'CONCAT Codes'!$F$6,G24,'CONCAT Codes'!$G$6,'Tours Added'!E24)</f>
        <v xml:space="preserve">&lt;strong&gt; Location:&lt;/strong&gt; , &lt;br /&gt;
&lt;strong&gt;Agency:&lt;/strong&gt; &lt;strong&gt; Activity:&lt;/strong&gt; &lt;br /&gt;
&lt;strong&gt;Service:&lt;/strong&gt; &lt;strong&gt; Desired Grade:&lt;/strong&gt; &lt;br /&gt;
&lt;br /&gt;
&lt;strong&gt;Tour Description:&lt;/strong&gt; </v>
      </c>
      <c r="R24" s="25" t="e">
        <f>_xlfn.CONCAT('CONCAT Codes'!$A$10,VLOOKUP(L24,'CONCAT Codes'!$A$14:$G$26,5,FALSE),'CONCAT Codes'!$B$10,'Tours Added'!A24," ",C24," ",D24," ",'CONCAT Codes'!$C$10,VLOOKUP(L24,'CONCAT Codes'!$A$14:$G$253,7,FALSE),'CONCAT Codes'!$D$10,VLOOKUP(L24,'CONCAT Codes'!$A$14:$G$26,6,FALSE))</f>
        <v>#N/A</v>
      </c>
    </row>
    <row r="25" spans="1:18" ht="165.5" customHeight="1">
      <c r="A25" s="1"/>
      <c r="B25" s="23"/>
      <c r="C25" s="23"/>
      <c r="D25" s="15"/>
      <c r="E25" s="24"/>
      <c r="F25" s="23"/>
      <c r="G25" s="23"/>
      <c r="H25" s="23"/>
      <c r="I25" s="3"/>
      <c r="J25" s="62"/>
      <c r="L25" s="24"/>
      <c r="N25" s="26" t="str">
        <f>CONCATENATE('CONCAT Codes'!$A$2," ",D25," ",A25," ",'CONCAT Codes'!$B$2," ",F25,": ",G25,'CONCAT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5" s="26" t="str">
        <f>CONCATENATE('CONCAT Codes'!$A$6,'CONCAT Codes'!$B$6,'Tours Added'!H25,", ",'Tours Added'!I25,'CONCAT Codes'!C$6,B25,'CONCAT Codes'!$D$6,C25,'CONCAT Codes'!$E$6,F25,'CONCAT Codes'!$F$6,G25,'CONCAT Codes'!$G$6,'Tours Added'!E25)</f>
        <v xml:space="preserve">&lt;strong&gt; Location:&lt;/strong&gt; , &lt;br /&gt;
&lt;strong&gt;Agency:&lt;/strong&gt; &lt;strong&gt; Activity:&lt;/strong&gt; &lt;br /&gt;
&lt;strong&gt;Service:&lt;/strong&gt; &lt;strong&gt; Desired Grade:&lt;/strong&gt; &lt;br /&gt;
&lt;br /&gt;
&lt;strong&gt;Tour Description:&lt;/strong&gt; </v>
      </c>
      <c r="R25" s="25" t="e">
        <f>_xlfn.CONCAT('CONCAT Codes'!$A$10,VLOOKUP(L25,'CONCAT Codes'!$A$14:$G$26,5,FALSE),'CONCAT Codes'!$B$10,'Tours Added'!A25," ",C25," ",D25," ",'CONCAT Codes'!$C$10,VLOOKUP(L25,'CONCAT Codes'!$A$14:$G$253,7,FALSE),'CONCAT Codes'!$D$10,VLOOKUP(L25,'CONCAT Codes'!$A$14:$G$26,6,FALSE))</f>
        <v>#N/A</v>
      </c>
    </row>
    <row r="26" spans="1:18" ht="165.5" customHeight="1">
      <c r="A26" s="1"/>
      <c r="B26" s="23"/>
      <c r="C26" s="23"/>
      <c r="D26" s="15"/>
      <c r="E26" s="24"/>
      <c r="F26" s="23"/>
      <c r="G26" s="23"/>
      <c r="H26" s="23"/>
      <c r="I26" s="3"/>
      <c r="J26" s="62"/>
      <c r="L26" s="24"/>
      <c r="N26" s="26" t="str">
        <f>CONCATENATE('CONCAT Codes'!$A$2," ",D26," ",A26," ",'CONCAT Codes'!$B$2," ",F26,": ",G26,'CONCAT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6" s="26" t="str">
        <f>CONCATENATE('CONCAT Codes'!$A$6,'CONCAT Codes'!$B$6,'Tours Added'!H26,", ",'Tours Added'!I26,'CONCAT Codes'!C$6,B26,'CONCAT Codes'!$D$6,C26,'CONCAT Codes'!$E$6,F26,'CONCAT Codes'!$F$6,G26,'CONCAT Codes'!$G$6,'Tours Added'!E26)</f>
        <v xml:space="preserve">&lt;strong&gt; Location:&lt;/strong&gt; , &lt;br /&gt;
&lt;strong&gt;Agency:&lt;/strong&gt; &lt;strong&gt; Activity:&lt;/strong&gt; &lt;br /&gt;
&lt;strong&gt;Service:&lt;/strong&gt; &lt;strong&gt; Desired Grade:&lt;/strong&gt; &lt;br /&gt;
&lt;br /&gt;
&lt;strong&gt;Tour Description:&lt;/strong&gt; </v>
      </c>
      <c r="R26" s="25" t="e">
        <f>_xlfn.CONCAT('CONCAT Codes'!$A$10,VLOOKUP(L26,'CONCAT Codes'!$A$14:$G$26,5,FALSE),'CONCAT Codes'!$B$10,'Tours Added'!A26," ",C26," ",D26," ",'CONCAT Codes'!$C$10,VLOOKUP(L26,'CONCAT Codes'!$A$14:$G$253,7,FALSE),'CONCAT Codes'!$D$10,VLOOKUP(L26,'CONCAT Codes'!$A$14:$G$26,6,FALSE))</f>
        <v>#N/A</v>
      </c>
    </row>
    <row r="27" spans="1:18" ht="165.5" customHeight="1">
      <c r="A27" s="1"/>
      <c r="B27" s="23"/>
      <c r="C27" s="23"/>
      <c r="D27" s="15"/>
      <c r="E27" s="24"/>
      <c r="F27" s="23"/>
      <c r="G27" s="23"/>
      <c r="H27" s="23"/>
      <c r="I27" s="3"/>
      <c r="J27" s="62"/>
      <c r="L27" s="24"/>
      <c r="N27" s="26" t="str">
        <f>CONCATENATE('CONCAT Codes'!$A$2," ",D27," ",A27," ",'CONCAT Codes'!$B$2," ",F27,": ",G27,'CONCAT Codes'!$C$2)</f>
        <v>&lt;table border="0" cellpadding="1" cellspacing="1" style="background-color:#213b69;border-style:hidden;" width="100%"&gt;
 &lt;thead&gt;
  &lt;tr&gt;
   &lt;th scope="col"&gt;&amp;nbsp;&lt;/th&gt;
   &lt;td&gt;
   &lt;h3 style="text-align: left;"&gt;&lt;strong&gt;&lt;span style="color:#ffffff;"&gt;   &lt;/span&gt;&lt;/strong&gt;&lt;/h3&gt;
   &lt;/td&gt;
   &lt;td&gt;
   &lt;h4 style="text-align: right;"&gt;&lt;span style="color:#ffffff;"&gt; : &lt;/span&gt;&lt;/h4&gt;
   &lt;/td&gt;
   &lt;th scope="col"&gt;&amp;nbsp;&lt;/th&gt;
  &lt;/tr&gt;
 &lt;/thead&gt;
&lt;/table&gt;'</v>
      </c>
      <c r="P27" s="26" t="str">
        <f>CONCATENATE('CONCAT Codes'!$A$6,'CONCAT Codes'!$B$6,'Tours Added'!H27,", ",'Tours Added'!I27,'CONCAT Codes'!C$6,B27,'CONCAT Codes'!$D$6,C27,'CONCAT Codes'!$E$6,F27,'CONCAT Codes'!$F$6,G27,'CONCAT Codes'!$G$6,'Tours Added'!E27)</f>
        <v xml:space="preserve">&lt;strong&gt; Location:&lt;/strong&gt; , &lt;br /&gt;
&lt;strong&gt;Agency:&lt;/strong&gt; &lt;strong&gt; Activity:&lt;/strong&gt; &lt;br /&gt;
&lt;strong&gt;Service:&lt;/strong&gt; &lt;strong&gt; Desired Grade:&lt;/strong&gt; &lt;br /&gt;
&lt;br /&gt;
&lt;strong&gt;Tour Description:&lt;/strong&gt; </v>
      </c>
      <c r="R27" s="25" t="e">
        <f>_xlfn.CONCAT('CONCAT Codes'!$A$10,VLOOKUP(L27,'CONCAT Codes'!$A$14:$G$26,5,FALSE),'CONCAT Codes'!$B$10,'Tours Added'!A27," ",C27," ",D27," ",'CONCAT Codes'!$C$10,VLOOKUP(L27,'CONCAT Codes'!$A$14:$G$253,7,FALSE),'CONCAT Codes'!$D$10,VLOOKUP(L27,'CONCAT Codes'!$A$14:$G$26,6,FALSE))</f>
        <v>#N/A</v>
      </c>
    </row>
  </sheetData>
  <autoFilter ref="A1:L1" xr:uid="{CB3F2454-9102-438E-A09A-FDCB05825C50}">
    <sortState xmlns:xlrd2="http://schemas.microsoft.com/office/spreadsheetml/2017/richdata2" ref="A2:L10">
      <sortCondition ref="A1"/>
    </sortState>
  </autoFilter>
  <conditionalFormatting sqref="A1">
    <cfRule type="duplicateValues" dxfId="11" priority="139"/>
  </conditionalFormatting>
  <conditionalFormatting sqref="A2:A7">
    <cfRule type="duplicateValues" dxfId="10" priority="1"/>
  </conditionalFormatting>
  <conditionalFormatting sqref="A8:A18">
    <cfRule type="duplicateValues" dxfId="9" priority="428"/>
  </conditionalFormatting>
  <conditionalFormatting sqref="A19:A22">
    <cfRule type="duplicateValues" dxfId="8" priority="46"/>
  </conditionalFormatting>
  <conditionalFormatting sqref="A23:A27">
    <cfRule type="duplicateValues" dxfId="7" priority="45"/>
  </conditionalFormatting>
  <conditionalFormatting sqref="A28:A1048576 A1">
    <cfRule type="duplicateValues" dxfId="6" priority="185"/>
  </conditionalFormatting>
  <conditionalFormatting sqref="K2:K18">
    <cfRule type="containsText" dxfId="5" priority="2" operator="containsText" text="Click HERE to apply">
      <formula>NOT(ISERROR(SEARCH("Click HERE to apply",K2)))</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7033A-0FFD-4BE0-B2BF-CE9E4922D697}">
  <dimension ref="A1:L34"/>
  <sheetViews>
    <sheetView topLeftCell="A6" workbookViewId="0">
      <selection activeCell="F25" sqref="F25"/>
    </sheetView>
  </sheetViews>
  <sheetFormatPr defaultRowHeight="14.5"/>
  <cols>
    <col min="1" max="1" width="37.1796875" customWidth="1"/>
    <col min="2" max="2" width="28.81640625" customWidth="1"/>
    <col min="3" max="3" width="21.1796875" customWidth="1"/>
    <col min="4" max="4" width="34.81640625" bestFit="1" customWidth="1"/>
    <col min="5" max="5" width="27.81640625" customWidth="1"/>
    <col min="6" max="6" width="40.81640625" bestFit="1" customWidth="1"/>
    <col min="7" max="7" width="37.54296875" customWidth="1"/>
    <col min="8" max="8" width="29" customWidth="1"/>
    <col min="9" max="10" width="26.1796875" customWidth="1"/>
    <col min="11" max="11" width="60.1796875" customWidth="1"/>
    <col min="12" max="16" width="26.1796875" customWidth="1"/>
  </cols>
  <sheetData>
    <row r="1" spans="1:12" s="30" customFormat="1">
      <c r="A1" s="89" t="s">
        <v>82</v>
      </c>
      <c r="B1" s="89"/>
      <c r="C1" s="89"/>
    </row>
    <row r="2" spans="1:12" s="34" customFormat="1" ht="145">
      <c r="A2" s="33" t="s">
        <v>81</v>
      </c>
      <c r="B2" s="33" t="s">
        <v>80</v>
      </c>
      <c r="C2" s="33" t="s">
        <v>79</v>
      </c>
    </row>
    <row r="5" spans="1:12" s="29" customFormat="1">
      <c r="A5" s="28" t="s">
        <v>84</v>
      </c>
    </row>
    <row r="6" spans="1:12" s="39" customFormat="1" ht="70">
      <c r="A6" s="35"/>
      <c r="B6" s="35" t="s">
        <v>154</v>
      </c>
      <c r="C6" s="36" t="s">
        <v>86</v>
      </c>
      <c r="D6" s="35" t="s">
        <v>85</v>
      </c>
      <c r="E6" s="36" t="s">
        <v>87</v>
      </c>
      <c r="F6" s="35" t="s">
        <v>88</v>
      </c>
      <c r="G6" s="36" t="s">
        <v>89</v>
      </c>
      <c r="H6" s="36" t="s">
        <v>90</v>
      </c>
      <c r="I6" s="36" t="s">
        <v>91</v>
      </c>
      <c r="J6" s="35" t="s">
        <v>93</v>
      </c>
      <c r="K6" s="37" t="s">
        <v>94</v>
      </c>
      <c r="L6" s="38" t="s">
        <v>95</v>
      </c>
    </row>
    <row r="7" spans="1:12" s="48" customFormat="1">
      <c r="A7" s="44"/>
      <c r="B7" s="44"/>
      <c r="C7" s="45"/>
      <c r="D7" s="44"/>
      <c r="E7" s="45"/>
      <c r="F7" s="44"/>
      <c r="G7" s="45"/>
      <c r="H7" s="45"/>
      <c r="I7" s="45"/>
      <c r="J7" s="44"/>
      <c r="K7" s="46"/>
      <c r="L7" s="47"/>
    </row>
    <row r="8" spans="1:12" s="48" customFormat="1">
      <c r="A8" s="44"/>
      <c r="B8" s="44"/>
      <c r="C8" s="45"/>
      <c r="D8" s="44"/>
      <c r="E8" s="45"/>
      <c r="F8" s="44"/>
      <c r="G8" s="45"/>
      <c r="H8" s="45"/>
      <c r="I8" s="45"/>
      <c r="J8" s="44"/>
      <c r="K8" s="46"/>
      <c r="L8" s="47"/>
    </row>
    <row r="9" spans="1:12" s="29" customFormat="1">
      <c r="A9" s="28" t="s">
        <v>142</v>
      </c>
    </row>
    <row r="10" spans="1:12" ht="101.5">
      <c r="A10" t="s">
        <v>161</v>
      </c>
      <c r="B10" t="s">
        <v>93</v>
      </c>
      <c r="C10" s="40" t="s">
        <v>94</v>
      </c>
      <c r="D10" t="s">
        <v>95</v>
      </c>
    </row>
    <row r="12" spans="1:12" s="29" customFormat="1">
      <c r="A12" s="28" t="s">
        <v>92</v>
      </c>
    </row>
    <row r="13" spans="1:12" s="42" customFormat="1">
      <c r="A13" s="43" t="s">
        <v>145</v>
      </c>
      <c r="B13" s="41" t="s">
        <v>104</v>
      </c>
      <c r="C13" s="41" t="s">
        <v>105</v>
      </c>
      <c r="D13" s="41" t="s">
        <v>106</v>
      </c>
      <c r="E13" s="41" t="s">
        <v>140</v>
      </c>
      <c r="F13" s="41" t="s">
        <v>141</v>
      </c>
      <c r="G13" s="43" t="s">
        <v>153</v>
      </c>
    </row>
    <row r="14" spans="1:12">
      <c r="A14" t="s">
        <v>59</v>
      </c>
      <c r="B14" t="s">
        <v>107</v>
      </c>
      <c r="C14" t="s">
        <v>108</v>
      </c>
      <c r="D14" t="s">
        <v>109</v>
      </c>
      <c r="E14" t="s">
        <v>110</v>
      </c>
      <c r="F14" t="s">
        <v>99</v>
      </c>
      <c r="G14" s="40" t="s">
        <v>147</v>
      </c>
      <c r="H14" s="42"/>
    </row>
    <row r="15" spans="1:12">
      <c r="A15" t="s">
        <v>78</v>
      </c>
      <c r="B15" t="s">
        <v>111</v>
      </c>
      <c r="C15" t="s">
        <v>112</v>
      </c>
      <c r="D15" t="s">
        <v>113</v>
      </c>
      <c r="E15" t="s">
        <v>114</v>
      </c>
      <c r="F15" t="s">
        <v>97</v>
      </c>
      <c r="G15" s="40" t="s">
        <v>148</v>
      </c>
    </row>
    <row r="16" spans="1:12">
      <c r="A16" t="s">
        <v>58</v>
      </c>
      <c r="B16" t="s">
        <v>115</v>
      </c>
      <c r="C16" t="s">
        <v>116</v>
      </c>
      <c r="D16" t="s">
        <v>117</v>
      </c>
      <c r="E16" t="s">
        <v>118</v>
      </c>
      <c r="F16" t="s">
        <v>102</v>
      </c>
      <c r="G16" s="40" t="s">
        <v>149</v>
      </c>
    </row>
    <row r="17" spans="1:7">
      <c r="A17" t="s">
        <v>62</v>
      </c>
      <c r="B17" t="s">
        <v>119</v>
      </c>
      <c r="C17" t="s">
        <v>120</v>
      </c>
      <c r="D17" t="s">
        <v>121</v>
      </c>
      <c r="E17" t="s">
        <v>680</v>
      </c>
      <c r="F17" t="s">
        <v>101</v>
      </c>
      <c r="G17" t="s">
        <v>143</v>
      </c>
    </row>
    <row r="18" spans="1:7">
      <c r="A18" t="s">
        <v>61</v>
      </c>
      <c r="B18" t="s">
        <v>119</v>
      </c>
      <c r="C18" t="s">
        <v>122</v>
      </c>
      <c r="D18" t="s">
        <v>123</v>
      </c>
      <c r="E18" t="s">
        <v>124</v>
      </c>
      <c r="F18" t="s">
        <v>98</v>
      </c>
      <c r="G18" s="40" t="s">
        <v>150</v>
      </c>
    </row>
    <row r="19" spans="1:7">
      <c r="A19" t="s">
        <v>146</v>
      </c>
      <c r="B19" t="s">
        <v>125</v>
      </c>
      <c r="C19" t="s">
        <v>126</v>
      </c>
      <c r="D19" t="s">
        <v>127</v>
      </c>
      <c r="E19" t="s">
        <v>128</v>
      </c>
      <c r="F19" t="s">
        <v>129</v>
      </c>
      <c r="G19" s="40" t="s">
        <v>151</v>
      </c>
    </row>
    <row r="20" spans="1:7">
      <c r="A20" t="s">
        <v>77</v>
      </c>
      <c r="B20" t="s">
        <v>115</v>
      </c>
      <c r="C20" t="s">
        <v>130</v>
      </c>
      <c r="D20" t="s">
        <v>131</v>
      </c>
      <c r="E20" t="s">
        <v>132</v>
      </c>
      <c r="F20" t="s">
        <v>103</v>
      </c>
      <c r="G20" t="s">
        <v>144</v>
      </c>
    </row>
    <row r="21" spans="1:7">
      <c r="A21" t="s">
        <v>60</v>
      </c>
      <c r="B21" t="s">
        <v>119</v>
      </c>
      <c r="C21" t="s">
        <v>133</v>
      </c>
      <c r="D21" t="s">
        <v>134</v>
      </c>
      <c r="E21" t="s">
        <v>135</v>
      </c>
      <c r="F21" t="s">
        <v>100</v>
      </c>
      <c r="G21" s="40" t="s">
        <v>152</v>
      </c>
    </row>
    <row r="22" spans="1:7">
      <c r="A22" t="s">
        <v>57</v>
      </c>
      <c r="B22" t="s">
        <v>111</v>
      </c>
      <c r="C22" t="s">
        <v>136</v>
      </c>
      <c r="D22" t="s">
        <v>137</v>
      </c>
      <c r="E22" t="s">
        <v>138</v>
      </c>
      <c r="F22" t="s">
        <v>139</v>
      </c>
      <c r="G22" s="40" t="s">
        <v>355</v>
      </c>
    </row>
    <row r="23" spans="1:7">
      <c r="A23" t="s">
        <v>200</v>
      </c>
      <c r="B23" t="s">
        <v>201</v>
      </c>
      <c r="C23" t="s">
        <v>202</v>
      </c>
      <c r="D23" t="s">
        <v>203</v>
      </c>
      <c r="E23" t="s">
        <v>204</v>
      </c>
      <c r="F23" t="s">
        <v>206</v>
      </c>
      <c r="G23" s="40" t="s">
        <v>205</v>
      </c>
    </row>
    <row r="24" spans="1:7">
      <c r="A24" t="s">
        <v>429</v>
      </c>
      <c r="B24" t="s">
        <v>119</v>
      </c>
      <c r="C24" t="s">
        <v>439</v>
      </c>
      <c r="D24" t="s">
        <v>440</v>
      </c>
      <c r="E24" t="s">
        <v>441</v>
      </c>
      <c r="F24" t="s">
        <v>695</v>
      </c>
      <c r="G24" s="40" t="s">
        <v>442</v>
      </c>
    </row>
    <row r="25" spans="1:7">
      <c r="A25" s="78" t="s">
        <v>430</v>
      </c>
      <c r="B25" t="s">
        <v>443</v>
      </c>
      <c r="C25" t="s">
        <v>444</v>
      </c>
      <c r="D25" t="s">
        <v>445</v>
      </c>
      <c r="E25" t="s">
        <v>446</v>
      </c>
      <c r="F25" t="s">
        <v>447</v>
      </c>
      <c r="G25" s="40" t="s">
        <v>448</v>
      </c>
    </row>
    <row r="26" spans="1:7">
      <c r="A26" t="s">
        <v>573</v>
      </c>
      <c r="B26" t="s">
        <v>535</v>
      </c>
      <c r="C26" t="s">
        <v>536</v>
      </c>
      <c r="D26" t="s">
        <v>537</v>
      </c>
      <c r="E26" t="s">
        <v>539</v>
      </c>
      <c r="F26" t="s">
        <v>578</v>
      </c>
      <c r="G26" s="40" t="s">
        <v>538</v>
      </c>
    </row>
    <row r="32" spans="1:7">
      <c r="A32" t="s">
        <v>454</v>
      </c>
    </row>
    <row r="34" spans="1:1">
      <c r="A34" t="s">
        <v>476</v>
      </c>
    </row>
  </sheetData>
  <mergeCells count="1">
    <mergeCell ref="A1:C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CF029-A45F-4B09-BEA1-AAAF1A79F49F}">
  <sheetPr>
    <tabColor rgb="FFFFFF00"/>
  </sheetPr>
  <dimension ref="A1:M12"/>
  <sheetViews>
    <sheetView zoomScale="70" zoomScaleNormal="70" workbookViewId="0">
      <selection activeCell="E3" sqref="E3"/>
    </sheetView>
  </sheetViews>
  <sheetFormatPr defaultRowHeight="14.5"/>
  <cols>
    <col min="1" max="1" width="14.1796875" customWidth="1"/>
    <col min="2" max="2" width="31" customWidth="1"/>
    <col min="3" max="3" width="23.81640625" customWidth="1"/>
    <col min="4" max="4" width="33.1796875" customWidth="1"/>
    <col min="5" max="5" width="113.81640625" customWidth="1"/>
    <col min="6" max="6" width="13.54296875" customWidth="1"/>
    <col min="7" max="7" width="9" customWidth="1"/>
    <col min="8" max="8" width="16.81640625" customWidth="1"/>
    <col min="9" max="9" width="14.54296875" customWidth="1"/>
    <col min="10" max="10" width="12.81640625" bestFit="1" customWidth="1"/>
    <col min="11" max="11" width="17.1796875" customWidth="1"/>
    <col min="12" max="12" width="21" customWidth="1"/>
    <col min="13" max="13" width="43.81640625" style="61" bestFit="1" customWidth="1"/>
  </cols>
  <sheetData>
    <row r="1" spans="1:13" ht="29.5" customHeight="1">
      <c r="A1" s="17" t="s">
        <v>22</v>
      </c>
      <c r="B1" s="21" t="s">
        <v>23</v>
      </c>
      <c r="C1" s="21" t="s">
        <v>24</v>
      </c>
      <c r="D1" s="18" t="s">
        <v>25</v>
      </c>
      <c r="E1" s="17" t="s">
        <v>21</v>
      </c>
      <c r="F1" s="21" t="s">
        <v>18</v>
      </c>
      <c r="G1" s="21" t="s">
        <v>19</v>
      </c>
      <c r="H1" s="21" t="s">
        <v>20</v>
      </c>
      <c r="I1" s="17" t="s">
        <v>53</v>
      </c>
      <c r="J1" s="52" t="s">
        <v>54</v>
      </c>
      <c r="K1" s="19" t="s">
        <v>27</v>
      </c>
      <c r="L1" s="55" t="s">
        <v>56</v>
      </c>
      <c r="M1" s="17" t="s">
        <v>211</v>
      </c>
    </row>
    <row r="2" spans="1:13" ht="377">
      <c r="A2" s="1" t="s">
        <v>638</v>
      </c>
      <c r="B2" s="23" t="s">
        <v>42</v>
      </c>
      <c r="C2" s="23" t="s">
        <v>639</v>
      </c>
      <c r="D2" s="15" t="s">
        <v>640</v>
      </c>
      <c r="E2" s="88" t="s">
        <v>741</v>
      </c>
      <c r="F2" s="23" t="s">
        <v>26</v>
      </c>
      <c r="G2" s="23" t="s">
        <v>28</v>
      </c>
      <c r="H2" s="23" t="s">
        <v>270</v>
      </c>
      <c r="I2" s="3" t="s">
        <v>15</v>
      </c>
      <c r="J2" s="53" t="s">
        <v>3</v>
      </c>
      <c r="K2" s="77" t="str">
        <f>HYPERLINK("mailto:"&amp;VLOOKUP(L2,'CONCAT Codes'!$A$14:$G$26,5,FALSE)&amp;"?subject="&amp;_xlfn.CONCAT(C2," - APPLICANT for ",A2)&amp;"&amp;cc="&amp;'CONCAT Codes'!$A$32&amp;"&amp;body="&amp;D2&amp;"%0A%0APlease see my resume and bio for the above tour.","Click HERE to apply")</f>
        <v>Click HERE to apply</v>
      </c>
      <c r="L2" s="57" t="s">
        <v>62</v>
      </c>
      <c r="M2" s="75" t="s">
        <v>715</v>
      </c>
    </row>
    <row r="3" spans="1:13" ht="333.5">
      <c r="A3" s="1" t="s">
        <v>635</v>
      </c>
      <c r="B3" s="23" t="s">
        <v>42</v>
      </c>
      <c r="C3" s="23" t="s">
        <v>636</v>
      </c>
      <c r="D3" s="15" t="s">
        <v>637</v>
      </c>
      <c r="E3" s="24" t="s">
        <v>742</v>
      </c>
      <c r="F3" s="23" t="s">
        <v>26</v>
      </c>
      <c r="G3" s="23" t="s">
        <v>291</v>
      </c>
      <c r="H3" s="23" t="s">
        <v>716</v>
      </c>
      <c r="I3" s="3" t="s">
        <v>214</v>
      </c>
      <c r="J3" s="53" t="s">
        <v>3</v>
      </c>
      <c r="K3" s="76" t="str">
        <f>HYPERLINK("mailto:"&amp;VLOOKUP(L3,'CONCAT Codes'!$A$14:$G$26,5,FALSE)&amp;"?subject="&amp;_xlfn.CONCAT(C3," - APPLICANT for ",A3)&amp;"&amp;cc="&amp;'CONCAT Codes'!$A$32&amp;"&amp;body="&amp;D3&amp;"%0A%0APlease see my resume and bio for the above tour.","Click HERE to apply")</f>
        <v>Click HERE to apply</v>
      </c>
      <c r="L3" s="57" t="s">
        <v>62</v>
      </c>
      <c r="M3" s="75" t="s">
        <v>717</v>
      </c>
    </row>
    <row r="4" spans="1:13">
      <c r="A4" s="1"/>
      <c r="B4" s="23"/>
      <c r="C4" s="23"/>
      <c r="D4" s="15"/>
      <c r="E4" s="24"/>
      <c r="F4" s="23"/>
      <c r="G4" s="23"/>
      <c r="H4" s="23"/>
      <c r="I4" s="3"/>
      <c r="J4" s="53"/>
      <c r="K4" s="73"/>
      <c r="L4" s="57"/>
      <c r="M4" s="75"/>
    </row>
    <row r="5" spans="1:13">
      <c r="A5" s="1"/>
      <c r="B5" s="23"/>
      <c r="C5" s="23"/>
      <c r="D5" s="15"/>
      <c r="E5" s="24"/>
      <c r="F5" s="23"/>
      <c r="G5" s="23"/>
      <c r="H5" s="23"/>
      <c r="I5" s="3"/>
      <c r="J5" s="53"/>
      <c r="K5" s="73"/>
      <c r="L5" s="57"/>
      <c r="M5" s="75"/>
    </row>
    <row r="6" spans="1:13">
      <c r="A6" s="1"/>
      <c r="B6" s="23"/>
      <c r="C6" s="23"/>
      <c r="D6" s="15"/>
      <c r="E6" s="24"/>
      <c r="F6" s="23"/>
      <c r="G6" s="23"/>
      <c r="H6" s="23"/>
      <c r="I6" s="3"/>
      <c r="J6" s="53"/>
      <c r="K6" s="73"/>
      <c r="L6" s="57"/>
      <c r="M6" s="75"/>
    </row>
    <row r="7" spans="1:13">
      <c r="A7" s="1"/>
      <c r="B7" s="23"/>
      <c r="C7" s="23"/>
      <c r="D7" s="15"/>
      <c r="E7" s="24"/>
      <c r="F7" s="23"/>
      <c r="G7" s="23"/>
      <c r="H7" s="23"/>
      <c r="I7" s="3"/>
      <c r="J7" s="53"/>
      <c r="K7" s="73"/>
      <c r="L7" s="57"/>
      <c r="M7" s="75"/>
    </row>
    <row r="8" spans="1:13">
      <c r="A8" s="1"/>
      <c r="B8" s="23"/>
      <c r="C8" s="23"/>
      <c r="D8" s="15"/>
      <c r="E8" s="24"/>
      <c r="F8" s="23"/>
      <c r="G8" s="23"/>
      <c r="H8" s="23"/>
      <c r="I8" s="3"/>
      <c r="J8" s="53"/>
      <c r="K8" s="73"/>
      <c r="L8" s="57"/>
      <c r="M8" s="75"/>
    </row>
    <row r="9" spans="1:13">
      <c r="A9" s="1"/>
      <c r="B9" s="23"/>
      <c r="C9" s="23"/>
      <c r="D9" s="15"/>
      <c r="E9" s="24"/>
      <c r="F9" s="23"/>
      <c r="G9" s="23"/>
      <c r="H9" s="23"/>
      <c r="I9" s="3"/>
      <c r="J9" s="53"/>
      <c r="K9" s="73"/>
      <c r="L9" s="57"/>
      <c r="M9" s="75"/>
    </row>
    <row r="10" spans="1:13">
      <c r="A10" s="1"/>
      <c r="B10" s="23"/>
      <c r="C10" s="23"/>
      <c r="D10" s="15"/>
      <c r="E10" s="24"/>
      <c r="F10" s="23"/>
      <c r="G10" s="23"/>
      <c r="H10" s="23"/>
      <c r="I10" s="3"/>
      <c r="J10" s="53"/>
      <c r="K10" s="73"/>
      <c r="L10" s="57"/>
      <c r="M10" s="75"/>
    </row>
    <row r="11" spans="1:13">
      <c r="A11" s="1"/>
      <c r="B11" s="23"/>
      <c r="C11" s="23"/>
      <c r="D11" s="15"/>
      <c r="E11" s="24"/>
      <c r="F11" s="23"/>
      <c r="G11" s="23"/>
      <c r="H11" s="23"/>
      <c r="I11" s="3"/>
      <c r="J11" s="53"/>
      <c r="K11" s="73"/>
      <c r="L11" s="57"/>
      <c r="M11" s="75"/>
    </row>
    <row r="12" spans="1:13">
      <c r="A12" s="63"/>
      <c r="B12" s="64"/>
      <c r="C12" s="64"/>
      <c r="D12" s="63"/>
      <c r="E12" s="24"/>
      <c r="F12" s="24"/>
      <c r="G12" s="64"/>
      <c r="H12" s="64"/>
      <c r="I12" s="65"/>
      <c r="J12" s="67"/>
      <c r="K12" s="73"/>
      <c r="L12" s="57"/>
      <c r="M12" s="75"/>
    </row>
  </sheetData>
  <autoFilter ref="A1:M1" xr:uid="{D60CF029-A45F-4B09-BEA1-AAAF1A79F49F}">
    <sortState xmlns:xlrd2="http://schemas.microsoft.com/office/spreadsheetml/2017/richdata2" ref="A2:M35">
      <sortCondition ref="C1"/>
    </sortState>
  </autoFilter>
  <conditionalFormatting sqref="A1">
    <cfRule type="duplicateValues" dxfId="4" priority="43"/>
  </conditionalFormatting>
  <conditionalFormatting sqref="A2">
    <cfRule type="duplicateValues" dxfId="3" priority="3"/>
  </conditionalFormatting>
  <conditionalFormatting sqref="A3">
    <cfRule type="duplicateValues" dxfId="2" priority="1"/>
  </conditionalFormatting>
  <conditionalFormatting sqref="A4:A12">
    <cfRule type="duplicateValues" dxfId="1" priority="9"/>
  </conditionalFormatting>
  <conditionalFormatting sqref="K2:K12">
    <cfRule type="containsText" dxfId="0" priority="2" operator="containsText" text="Click HERE to apply">
      <formula>NOT(ISERROR(SEARCH("Click HERE to apply",K2)))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Instructions</vt:lpstr>
      <vt:lpstr>ADOS Tours Updated 30OCT2025</vt:lpstr>
      <vt:lpstr>Tours Closed</vt:lpstr>
      <vt:lpstr>Tours Added</vt:lpstr>
      <vt:lpstr>CONCAT Codes</vt:lpstr>
      <vt:lpstr>Tours to be Updated</vt:lpstr>
      <vt:lpstr>'ADOS Tours Updated 30OCT2025'!Print_Area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Pickett, Jeffrey C (Craig) SGM USARMY DFAS ZHP (USA)</cp:lastModifiedBy>
  <cp:lastPrinted>2022-06-25T19:10:57Z</cp:lastPrinted>
  <dcterms:created xsi:type="dcterms:W3CDTF">2020-11-03T13:32:22Z</dcterms:created>
  <dcterms:modified xsi:type="dcterms:W3CDTF">2025-10-30T11:50:30Z</dcterms:modified>
</cp:coreProperties>
</file>