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K:\SHARED\PFI\06. REPORTS\01 - Advertised Tours\"/>
    </mc:Choice>
  </mc:AlternateContent>
  <xr:revisionPtr revIDLastSave="0" documentId="13_ncr:1_{95684E32-4BD7-4592-923E-DB27BF95BDE8}" xr6:coauthVersionLast="47" xr6:coauthVersionMax="47" xr10:uidLastSave="{00000000-0000-0000-0000-000000000000}"/>
  <bookViews>
    <workbookView xWindow="-28920" yWindow="-120" windowWidth="29040" windowHeight="15720" tabRatio="707" activeTab="1" xr2:uid="{00000000-000D-0000-FFFF-FFFF00000000}"/>
  </bookViews>
  <sheets>
    <sheet name="Instructions" sheetId="4" r:id="rId1"/>
    <sheet name="ADOS Tours Updated 14Aug2025" sheetId="1" r:id="rId2"/>
    <sheet name="Tours Closed" sheetId="2" r:id="rId3"/>
    <sheet name="Tours Added" sheetId="3" r:id="rId4"/>
    <sheet name="CONCAT Codes" sheetId="5" state="hidden" r:id="rId5"/>
    <sheet name="Tours to be Updated" sheetId="6" r:id="rId6"/>
  </sheets>
  <definedNames>
    <definedName name="_xlnm._FilterDatabase" localSheetId="1" hidden="1">'ADOS Tours Updated 14Aug2025'!$A$1:$L$182</definedName>
    <definedName name="_xlnm._FilterDatabase" localSheetId="3" hidden="1">'Tours Added'!$A$1:$L$1</definedName>
    <definedName name="_xlnm._FilterDatabase" localSheetId="2" hidden="1">'Tours Closed'!$A$1:$M$1</definedName>
    <definedName name="_xlnm._FilterDatabase" localSheetId="5" hidden="1">'Tours to be Updated'!$A$1:$M$1</definedName>
    <definedName name="_xlnm.Print_Area" localSheetId="1">'ADOS Tours Updated 14Aug2025'!$A$1:$L$1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7" i="6" l="1"/>
  <c r="K16" i="6"/>
  <c r="K15" i="6"/>
  <c r="K14" i="6"/>
  <c r="K13" i="6"/>
  <c r="K12" i="6"/>
  <c r="K11" i="6"/>
  <c r="K10" i="6"/>
  <c r="K9" i="6"/>
  <c r="K8" i="6"/>
  <c r="K7" i="6"/>
  <c r="K6" i="6"/>
  <c r="K5" i="6"/>
  <c r="K4" i="6"/>
  <c r="K3" i="6"/>
  <c r="K2" i="6"/>
  <c r="K19" i="6"/>
  <c r="K18" i="6"/>
  <c r="K5" i="3"/>
  <c r="K4" i="3"/>
  <c r="K3" i="3"/>
  <c r="K2" i="3"/>
  <c r="N2" i="3"/>
  <c r="N3" i="3"/>
  <c r="N4" i="3"/>
  <c r="N5" i="3"/>
  <c r="K10" i="1"/>
  <c r="K62" i="1"/>
  <c r="K115" i="1"/>
  <c r="K84" i="1"/>
  <c r="K2" i="2"/>
  <c r="K3" i="2"/>
  <c r="K4" i="2"/>
  <c r="K5" i="2"/>
  <c r="K6" i="2"/>
  <c r="K7" i="2"/>
  <c r="K8" i="2"/>
  <c r="K9" i="2"/>
  <c r="K10" i="2"/>
  <c r="K83" i="1"/>
  <c r="K82" i="1"/>
  <c r="K81" i="1"/>
  <c r="K109" i="1"/>
  <c r="K108" i="1"/>
  <c r="K107" i="1"/>
  <c r="K105" i="1"/>
  <c r="K123" i="1"/>
  <c r="K119" i="1"/>
  <c r="K21" i="1"/>
  <c r="K90" i="1"/>
  <c r="K124" i="1"/>
  <c r="K2" i="1"/>
  <c r="K3" i="1"/>
  <c r="K4" i="1"/>
  <c r="K5" i="1"/>
  <c r="K6" i="1"/>
  <c r="K7" i="1"/>
  <c r="K8" i="1"/>
  <c r="K9" i="1"/>
  <c r="K15" i="1"/>
  <c r="K11" i="1"/>
  <c r="K12" i="1"/>
  <c r="K13" i="1"/>
  <c r="K14" i="1"/>
  <c r="K16" i="1"/>
  <c r="K17" i="1"/>
  <c r="K18" i="1"/>
  <c r="K19" i="1"/>
  <c r="K20" i="1"/>
  <c r="K22" i="1"/>
  <c r="K23" i="1"/>
  <c r="K24" i="1"/>
  <c r="K25" i="1"/>
  <c r="K26" i="1"/>
  <c r="K27" i="1"/>
  <c r="K28" i="1"/>
  <c r="K29" i="1"/>
  <c r="K30" i="1"/>
  <c r="K31" i="1"/>
  <c r="K43" i="1"/>
  <c r="K44" i="1"/>
  <c r="K45" i="1"/>
  <c r="K32" i="1"/>
  <c r="K33" i="1"/>
  <c r="K34" i="1"/>
  <c r="K35" i="1"/>
  <c r="K36" i="1"/>
  <c r="K37" i="1"/>
  <c r="K38" i="1"/>
  <c r="K39" i="1"/>
  <c r="K40" i="1"/>
  <c r="K41" i="1"/>
  <c r="K42" i="1"/>
  <c r="K46" i="1"/>
  <c r="K47" i="1"/>
  <c r="K48" i="1"/>
  <c r="K49" i="1"/>
  <c r="K50" i="1"/>
  <c r="K51" i="1"/>
  <c r="K52" i="1"/>
  <c r="K53" i="1"/>
  <c r="K54" i="1"/>
  <c r="K55" i="1"/>
  <c r="K56" i="1"/>
  <c r="K57" i="1"/>
  <c r="K59" i="1"/>
  <c r="K60" i="1"/>
  <c r="K61" i="1"/>
  <c r="K58" i="1"/>
  <c r="K65" i="1"/>
  <c r="K63" i="1"/>
  <c r="K64" i="1"/>
  <c r="K69" i="1"/>
  <c r="K70" i="1"/>
  <c r="K74" i="1"/>
  <c r="K75" i="1"/>
  <c r="K76" i="1"/>
  <c r="K77" i="1"/>
  <c r="K78" i="1"/>
  <c r="K79" i="1"/>
  <c r="K66" i="1"/>
  <c r="K67" i="1"/>
  <c r="K68" i="1"/>
  <c r="K71" i="1"/>
  <c r="K72" i="1"/>
  <c r="K73" i="1"/>
  <c r="K80" i="1"/>
  <c r="K85" i="1"/>
  <c r="K86" i="1"/>
  <c r="K87" i="1"/>
  <c r="K88" i="1"/>
  <c r="K89" i="1"/>
  <c r="K91" i="1"/>
  <c r="K92" i="1"/>
  <c r="K93" i="1"/>
  <c r="K94" i="1"/>
  <c r="K95" i="1"/>
  <c r="K96" i="1"/>
  <c r="K97" i="1"/>
  <c r="K98" i="1"/>
  <c r="K99" i="1"/>
  <c r="K100" i="1"/>
  <c r="K104" i="1"/>
  <c r="K101" i="1"/>
  <c r="K102" i="1"/>
  <c r="K103" i="1"/>
  <c r="K106" i="1"/>
  <c r="K110" i="1"/>
  <c r="K111" i="1"/>
  <c r="K112" i="1"/>
  <c r="K113" i="1"/>
  <c r="K114" i="1"/>
  <c r="K116" i="1"/>
  <c r="K117" i="1"/>
  <c r="K118" i="1"/>
  <c r="K120" i="1"/>
  <c r="K121" i="1"/>
  <c r="K122" i="1"/>
  <c r="K125" i="1"/>
  <c r="K126" i="1"/>
  <c r="K143" i="1"/>
  <c r="K136" i="1"/>
  <c r="K137" i="1"/>
  <c r="K144" i="1"/>
  <c r="K127" i="1"/>
  <c r="K128" i="1"/>
  <c r="K129" i="1"/>
  <c r="K130" i="1"/>
  <c r="K131" i="1"/>
  <c r="K134" i="1"/>
  <c r="K139" i="1"/>
  <c r="K140" i="1"/>
  <c r="K141" i="1"/>
  <c r="K142" i="1"/>
  <c r="K138" i="1"/>
  <c r="K135" i="1"/>
  <c r="K132" i="1"/>
  <c r="K133"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R3" i="3"/>
  <c r="R4" i="3"/>
  <c r="R5" i="3"/>
  <c r="R6" i="3"/>
  <c r="R7" i="3"/>
  <c r="R8" i="3"/>
  <c r="R9" i="3"/>
  <c r="R10" i="3"/>
  <c r="R11" i="3"/>
  <c r="R12" i="3"/>
  <c r="R13" i="3"/>
  <c r="R14" i="3"/>
  <c r="R15" i="3"/>
  <c r="R16" i="3"/>
  <c r="R17" i="3"/>
  <c r="R18" i="3"/>
  <c r="R19" i="3"/>
  <c r="R20" i="3"/>
  <c r="R21" i="3"/>
  <c r="R22" i="3"/>
  <c r="R23" i="3"/>
  <c r="R24" i="3"/>
  <c r="R25" i="3"/>
  <c r="R26" i="3"/>
  <c r="R27" i="3"/>
  <c r="R28" i="3"/>
  <c r="R29" i="3"/>
  <c r="R2" i="3"/>
  <c r="P29" i="3" l="1"/>
  <c r="N29" i="3"/>
  <c r="P28" i="3"/>
  <c r="N28" i="3"/>
  <c r="P27" i="3"/>
  <c r="N27" i="3"/>
  <c r="P26" i="3"/>
  <c r="N26" i="3"/>
  <c r="P25" i="3"/>
  <c r="N25" i="3"/>
  <c r="P24" i="3"/>
  <c r="N24" i="3"/>
  <c r="P23" i="3"/>
  <c r="N23" i="3"/>
  <c r="P22" i="3"/>
  <c r="N22" i="3"/>
  <c r="P21" i="3"/>
  <c r="N21" i="3"/>
  <c r="P20" i="3"/>
  <c r="N20" i="3"/>
  <c r="P19" i="3"/>
  <c r="N19" i="3"/>
  <c r="P18" i="3"/>
  <c r="N18" i="3"/>
  <c r="P17" i="3"/>
  <c r="N17" i="3"/>
  <c r="P16" i="3"/>
  <c r="N16" i="3"/>
  <c r="P15" i="3"/>
  <c r="N15" i="3"/>
  <c r="P14" i="3"/>
  <c r="N14" i="3"/>
  <c r="P13" i="3"/>
  <c r="P12" i="3"/>
  <c r="P11" i="3"/>
  <c r="P10" i="3"/>
  <c r="P9" i="3"/>
  <c r="P8" i="3"/>
  <c r="P7" i="3"/>
  <c r="P6" i="3"/>
  <c r="P5" i="3"/>
  <c r="P4" i="3"/>
  <c r="P3" i="3"/>
  <c r="P2" i="3"/>
  <c r="N12" i="3"/>
  <c r="N13" i="3"/>
  <c r="N11" i="3"/>
  <c r="N10" i="3"/>
  <c r="N9" i="3"/>
  <c r="N8" i="3"/>
  <c r="N7" i="3"/>
  <c r="N6" i="3"/>
</calcChain>
</file>

<file path=xl/sharedStrings.xml><?xml version="1.0" encoding="utf-8"?>
<sst xmlns="http://schemas.openxmlformats.org/spreadsheetml/2006/main" count="2518" uniqueCount="936">
  <si>
    <t>Defense Logistics Agency</t>
  </si>
  <si>
    <t>Army</t>
  </si>
  <si>
    <t>Naval Surface Warfare Center</t>
  </si>
  <si>
    <t>IN</t>
  </si>
  <si>
    <t>United States</t>
  </si>
  <si>
    <t>Riyadh</t>
  </si>
  <si>
    <t>Saudi Arabia</t>
  </si>
  <si>
    <t>Army Materiel Command</t>
  </si>
  <si>
    <t>CA</t>
  </si>
  <si>
    <t>US Transportation Command</t>
  </si>
  <si>
    <t>Concord</t>
  </si>
  <si>
    <t>Defense Information Systems Agency</t>
  </si>
  <si>
    <t>FL</t>
  </si>
  <si>
    <t>Corpus Christi</t>
  </si>
  <si>
    <t>TX</t>
  </si>
  <si>
    <t>MD</t>
  </si>
  <si>
    <t>VA</t>
  </si>
  <si>
    <t>Air Force</t>
  </si>
  <si>
    <t>Air Force Materiel Command</t>
  </si>
  <si>
    <t>Branch</t>
  </si>
  <si>
    <t>Grade</t>
  </si>
  <si>
    <t>Duty Site</t>
  </si>
  <si>
    <t>Duty Description</t>
  </si>
  <si>
    <t>Tour#</t>
  </si>
  <si>
    <t>Agency</t>
  </si>
  <si>
    <t>Activity</t>
  </si>
  <si>
    <t>Position Title</t>
  </si>
  <si>
    <t>Panama City</t>
  </si>
  <si>
    <t>Army or Air Force</t>
  </si>
  <si>
    <t>Apply</t>
  </si>
  <si>
    <t>NSWC-Panama City</t>
  </si>
  <si>
    <t>E5:E6:E7</t>
  </si>
  <si>
    <t>E4:E5:E6</t>
  </si>
  <si>
    <t>OO-ALC - 309 AMARG</t>
  </si>
  <si>
    <t>Davis-Monthan AFB</t>
  </si>
  <si>
    <t>AZ</t>
  </si>
  <si>
    <t>E5:E6</t>
  </si>
  <si>
    <t>PA</t>
  </si>
  <si>
    <t>E4:E5:E6:E7:E8</t>
  </si>
  <si>
    <t>Fort Belvoir</t>
  </si>
  <si>
    <t>Crane</t>
  </si>
  <si>
    <t>NSWC-Crane Division</t>
  </si>
  <si>
    <t>Corps of Engineers</t>
  </si>
  <si>
    <t>AMCOM-Corpus Christi Army Depot</t>
  </si>
  <si>
    <t>USASAC-OPM-SANG</t>
  </si>
  <si>
    <t>O3:O4</t>
  </si>
  <si>
    <t>O4</t>
  </si>
  <si>
    <t>Defense Counterintelligence &amp; Security Agency</t>
  </si>
  <si>
    <t>DISA - DD</t>
  </si>
  <si>
    <t>Fort Meade</t>
  </si>
  <si>
    <t>Hill AFB</t>
  </si>
  <si>
    <t>UT</t>
  </si>
  <si>
    <t>NSWC-Indian Head Division</t>
  </si>
  <si>
    <t>Indian Head</t>
  </si>
  <si>
    <t>Naval Underwater Warfare Center</t>
  </si>
  <si>
    <t>Keyport</t>
  </si>
  <si>
    <t>WA</t>
  </si>
  <si>
    <t>USTRANSCOM-SDDC-596th BDE 834th BN</t>
  </si>
  <si>
    <t>CECOM-Tobyhanna Army Depot</t>
  </si>
  <si>
    <t>Tobyhanna</t>
  </si>
  <si>
    <t>E6:E7:E8</t>
  </si>
  <si>
    <t>E6:E7</t>
  </si>
  <si>
    <t>E3:E4:E5</t>
  </si>
  <si>
    <t>E4:E5:E6:E7</t>
  </si>
  <si>
    <t>NUWC-Division Keyport</t>
  </si>
  <si>
    <t>NSWC-Philadelphia</t>
  </si>
  <si>
    <t>E5:E6:E7:W1:W2</t>
  </si>
  <si>
    <t>E7:E8</t>
  </si>
  <si>
    <t>Duty State</t>
  </si>
  <si>
    <t>Duty Country</t>
  </si>
  <si>
    <t>Instructions</t>
  </si>
  <si>
    <t>Recruiter</t>
  </si>
  <si>
    <t>Tallent, Dennis W.</t>
  </si>
  <si>
    <t>Donahue, Adam S.</t>
  </si>
  <si>
    <t>Brown, Jr, Dan E.</t>
  </si>
  <si>
    <t>Sorg, Joseph H.</t>
  </si>
  <si>
    <t>Melvin, Lee R.</t>
  </si>
  <si>
    <t>Felvus-Webb, Leanne</t>
  </si>
  <si>
    <t>USA Security Assistance Command</t>
  </si>
  <si>
    <t>USASAC-NGB-OPV</t>
  </si>
  <si>
    <t>E8</t>
  </si>
  <si>
    <t>Service Member Overview</t>
  </si>
  <si>
    <t>If you are interested in a tour, you should have a good resume and military biography that highlights your skills and abilities. Just like applying for a job in the civilian world, our DoD customers are looking for the right person with the skills they need to help accomplish their mission. You can be selected based on your civilian skills, so be sure to include those in your resume. Likewise, our positions are not limited by grade or occupational specialty. So if you are an E5 and have the skills the job calls for, but the position says E6-E7, go ahead and apply.</t>
  </si>
  <si>
    <t>How It Works</t>
  </si>
  <si>
    <t>2. Applications are sent to and reviewed by the requesting defense agency.</t>
  </si>
  <si>
    <t>3. The requesting agency selects the most qualified candidate.</t>
  </si>
  <si>
    <t>4. PFI then notifies you of your selection. Once you accept the position, we process the request for your active duty orders.</t>
  </si>
  <si>
    <t>Resources</t>
  </si>
  <si>
    <r>
      <t xml:space="preserve">1. Visit our website at: </t>
    </r>
    <r>
      <rPr>
        <u/>
        <sz val="12"/>
        <color theme="4" tint="-0.249977111117893"/>
        <rFont val="Arial"/>
        <family val="2"/>
      </rPr>
      <t xml:space="preserve">https://www.DFAS.mil/PFI </t>
    </r>
    <r>
      <rPr>
        <sz val="12"/>
        <color rgb="FF444444"/>
        <rFont val="Arial"/>
        <family val="2"/>
      </rPr>
      <t xml:space="preserve">for more information
or send an email with your questions to: </t>
    </r>
    <r>
      <rPr>
        <u/>
        <sz val="12"/>
        <color theme="4" tint="-0.249977111117893"/>
        <rFont val="Arial"/>
        <family val="2"/>
      </rPr>
      <t xml:space="preserve">dfas.indianapolis-in.zh.mbx.pfi@mail.mil </t>
    </r>
  </si>
  <si>
    <t>5. Once orders are cut, you report for duty and get to work!</t>
  </si>
  <si>
    <r>
      <t xml:space="preserve">1. Browse currently available tours and apply to all those for which you are qualified. Send your resume and military biography to PFI for review. Select the yellow 'Click HERE to Apply' link. An email window should pop up. Attached your resume and bio and send. 
NOTE: If the link does not work, send an email to </t>
    </r>
    <r>
      <rPr>
        <u/>
        <sz val="12"/>
        <color theme="4" tint="-0.249977111117893"/>
        <rFont val="Arial"/>
        <family val="2"/>
      </rPr>
      <t>dfas.indianapolis-in.zh.mbx.pfi@mail.mil</t>
    </r>
    <r>
      <rPr>
        <sz val="12"/>
        <color rgb="FF444444"/>
        <rFont val="Arial"/>
        <family val="2"/>
      </rPr>
      <t xml:space="preserve"> with your resume and bio, be sure to list the tour position number you are interested in.</t>
    </r>
  </si>
  <si>
    <t>NSWC-Corona Division</t>
  </si>
  <si>
    <t>Corona</t>
  </si>
  <si>
    <t>E3:E4:E5:E6</t>
  </si>
  <si>
    <t>Rudibaugh, Leanna</t>
  </si>
  <si>
    <t>24-6220</t>
  </si>
  <si>
    <t>Nondestructive Tester Technician</t>
  </si>
  <si>
    <t>Cousineau, Tania</t>
  </si>
  <si>
    <t>&lt;/span&gt;&lt;/h4&gt;
   &lt;/td&gt;
   &lt;th scope="col"&gt;&amp;nbsp;&lt;/th&gt;
  &lt;/tr&gt;
 &lt;/thead&gt;
&lt;/table&gt;'</t>
  </si>
  <si>
    <t>&lt;/span&gt;&lt;/strong&gt;&lt;/h3&gt;
   &lt;/td&gt;
   &lt;td&gt;
   &lt;h4 style="text-align: right;"&gt;&lt;span style="color:#ffffff;"&gt;</t>
  </si>
  <si>
    <t>&lt;table border="0" cellpadding="1" cellspacing="1" style="background-color:#213b69;border-style:hidden;" width="100%"&gt;
 &lt;thead&gt;
  &lt;tr&gt;
   &lt;th scope="col"&gt;&amp;nbsp;&lt;/th&gt;
   &lt;td&gt;
   &lt;h3 style="text-align: left;"&gt;&lt;strong&gt;&lt;span style="color:#ffffff;"&gt;</t>
  </si>
  <si>
    <t>Blue Header Bar Coding</t>
  </si>
  <si>
    <t>Blue Header Bar Web-Ready Code</t>
  </si>
  <si>
    <t>Next Section Coding</t>
  </si>
  <si>
    <t xml:space="preserve">&lt;strong&gt; Activity:&lt;/strong&gt; </t>
  </si>
  <si>
    <t xml:space="preserve">&lt;br /&gt;
&lt;strong&gt;Agency:&lt;/strong&gt; </t>
  </si>
  <si>
    <t xml:space="preserve">&lt;br /&gt;
&lt;strong&gt;Service:&lt;/strong&gt; </t>
  </si>
  <si>
    <t xml:space="preserve">&lt;strong&gt; Desired Grade:&lt;/strong&gt; </t>
  </si>
  <si>
    <t xml:space="preserve">&lt;br /&gt;
&lt;br /&gt;
&lt;strong&gt;Tour Description:&lt;/strong&gt; </t>
  </si>
  <si>
    <t>&lt;br /&gt;
&lt;br /&gt;
&lt;strong&gt;Qualifications:&lt;/strong&gt;
&lt;ul&gt;</t>
  </si>
  <si>
    <t>&lt;/ul&gt;
&lt;strong&gt;To apply, contact: &lt;a href="mailto:</t>
  </si>
  <si>
    <t>Recruiter Info</t>
  </si>
  <si>
    <t xml:space="preserve">?subject=Tour </t>
  </si>
  <si>
    <t>&amp;amp;cc=dfas.indianapolis-in.zh.mbx.pfi@mail.mil&amp;amp;body=Please find my resume and bio attached for consideration."&gt;</t>
  </si>
  <si>
    <t xml:space="preserve">&lt;/a&gt;&lt;/strong&gt; - </t>
  </si>
  <si>
    <t>Other Section Web-Ready Code</t>
  </si>
  <si>
    <t>317-270-2066</t>
  </si>
  <si>
    <t>317-626-3980</t>
  </si>
  <si>
    <t>317-459-4983</t>
  </si>
  <si>
    <t>317-627-0951</t>
  </si>
  <si>
    <t>614-397-3226</t>
  </si>
  <si>
    <t>317-319-8762</t>
  </si>
  <si>
    <t>317-361-7738</t>
  </si>
  <si>
    <t>Rank</t>
  </si>
  <si>
    <t>GoBy</t>
  </si>
  <si>
    <t>Last</t>
  </si>
  <si>
    <t xml:space="preserve">SFC </t>
  </si>
  <si>
    <t xml:space="preserve">Dan </t>
  </si>
  <si>
    <t>Brown</t>
  </si>
  <si>
    <t>dan.e.brown2.mil@mail.mil</t>
  </si>
  <si>
    <t>SMSgt</t>
  </si>
  <si>
    <t>Tania 'TC'</t>
  </si>
  <si>
    <t>Cousineau</t>
  </si>
  <si>
    <t>tania.a.cousineau.mil@mail.mil</t>
  </si>
  <si>
    <t>MSgt</t>
  </si>
  <si>
    <t>Adam</t>
  </si>
  <si>
    <t>Donahue</t>
  </si>
  <si>
    <t>adam.s.donahue.mil@mail.mil</t>
  </si>
  <si>
    <t>SFC</t>
  </si>
  <si>
    <t>Leanne</t>
  </si>
  <si>
    <t>Felvus-Webb</t>
  </si>
  <si>
    <t>leanne.l.felvus-webb.mil@mail.mil</t>
  </si>
  <si>
    <t>Lee</t>
  </si>
  <si>
    <t>Melvin</t>
  </si>
  <si>
    <t>lee.r.melvin.mil@mail.mil</t>
  </si>
  <si>
    <t>SGM</t>
  </si>
  <si>
    <t>Craig</t>
  </si>
  <si>
    <t>Pickett</t>
  </si>
  <si>
    <t>jeffrey.c.pickett2.mil@mail.mil</t>
  </si>
  <si>
    <t>317-224-3258</t>
  </si>
  <si>
    <t>Leanna</t>
  </si>
  <si>
    <t>Rudibaugh</t>
  </si>
  <si>
    <t>leanna.g.rudibaugh.mil@mail.mil</t>
  </si>
  <si>
    <t>Joseph</t>
  </si>
  <si>
    <t>Sorg</t>
  </si>
  <si>
    <t>joseph.h.sorg2.mil@mail.mil</t>
  </si>
  <si>
    <t>Dennis</t>
  </si>
  <si>
    <t>Tallent</t>
  </si>
  <si>
    <t>dennis.w.tallent.mil@mail.mil</t>
  </si>
  <si>
    <t>317-695-1372</t>
  </si>
  <si>
    <t>Email</t>
  </si>
  <si>
    <t>Phone</t>
  </si>
  <si>
    <t>Recruiter Coding</t>
  </si>
  <si>
    <t>SFC Leanne Felvus-Webb</t>
  </si>
  <si>
    <t>MSgt Leanna Rudibaugh</t>
  </si>
  <si>
    <t>DB Name (for VLOOKUP)</t>
  </si>
  <si>
    <t>Pickett, Jeffrey C.</t>
  </si>
  <si>
    <t>SFC Dan Brown</t>
  </si>
  <si>
    <t>SMSgt Tania 'TC' Cousineau</t>
  </si>
  <si>
    <t>MSgt Adam Donahue</t>
  </si>
  <si>
    <t>SFC Lee Melvin</t>
  </si>
  <si>
    <t>SGM Craig Pickett</t>
  </si>
  <si>
    <t>SFC Joe Sorg</t>
  </si>
  <si>
    <t>Name as appears on Website</t>
  </si>
  <si>
    <t>Construction Project Management</t>
  </si>
  <si>
    <t xml:space="preserve">&lt;strong&gt; Location:&lt;/strong&gt; </t>
  </si>
  <si>
    <t>E6:E7:E8:E9:O1:O2:O3</t>
  </si>
  <si>
    <t>Intelligence Officer</t>
  </si>
  <si>
    <t>Red Rock</t>
  </si>
  <si>
    <t>AMCOM-Letterkenny Army Depot</t>
  </si>
  <si>
    <t>Chambersburg</t>
  </si>
  <si>
    <t>W3:W4</t>
  </si>
  <si>
    <t>Scott AFB</t>
  </si>
  <si>
    <t>IL</t>
  </si>
  <si>
    <t>&lt;br /&gt; &lt;br /&gt; &lt;strong&gt;To apply, contact: &lt;a href="mailto:</t>
  </si>
  <si>
    <t>24-6442</t>
  </si>
  <si>
    <t>NAVAIR-DCFT</t>
  </si>
  <si>
    <t>DCFT Cyber Infrastructure Installer</t>
  </si>
  <si>
    <t>E3:E4:E5:E6:E7:E8:E9</t>
  </si>
  <si>
    <t>E5:E6:E7:E8</t>
  </si>
  <si>
    <t>24-6445</t>
  </si>
  <si>
    <t>577 SWES - Mgmt - FY25</t>
  </si>
  <si>
    <t>Program Management Support -  Cyber Program Manager</t>
  </si>
  <si>
    <t>E7:E8:E9:O1</t>
  </si>
  <si>
    <t>HOR</t>
  </si>
  <si>
    <t>24-6446</t>
  </si>
  <si>
    <t>577 SWES - Nexus - FY25</t>
  </si>
  <si>
    <t>Nexus Cyber Project Engineer</t>
  </si>
  <si>
    <t>24-6447</t>
  </si>
  <si>
    <t>577 SWES -  Agency - FY25</t>
  </si>
  <si>
    <t>Infrastructure Team Lead - Agency Support</t>
  </si>
  <si>
    <t>E7:E8:E9</t>
  </si>
  <si>
    <t>24-6448</t>
  </si>
  <si>
    <t>577 SWES - HBG - FY25</t>
  </si>
  <si>
    <t>Cyber Ops Installer - HBG Support</t>
  </si>
  <si>
    <t>24-6449</t>
  </si>
  <si>
    <t>577 SWES - PEO - FY25</t>
  </si>
  <si>
    <t>Infrastructure Team Lead -PEO-C3BM Support</t>
  </si>
  <si>
    <r>
      <rPr>
        <b/>
        <sz val="11"/>
        <color rgb="FF000000"/>
        <rFont val="Calibri"/>
        <family val="2"/>
        <scheme val="minor"/>
      </rPr>
      <t>24-6445, Length 1 Year:</t>
    </r>
    <r>
      <rPr>
        <sz val="11"/>
        <color indexed="8"/>
        <rFont val="Calibri"/>
        <family val="2"/>
        <scheme val="minor"/>
      </rPr>
      <t xml:space="preserve">
Service member who holds desired AFSC (1D7XX, 3E5XX, 1NXXX) and have experience or formal training in project management or acquisitions of cyberspace systems. Member must be able to interface/communicate with all project stakeholders, develop project manpower and budget requirements, coordinate resource allocation, assist in schedule development, participate in Technical Exchange Meetings (TEMs) and Program Management Reviews (PMRs), develop and implement program policy and requirements, and maintain project status reports for DCFT management. Travel both CONUS and OCONUS may be required.
Qualifications:  Valid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</si>
  <si>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r>
      <rPr>
        <b/>
        <sz val="11"/>
        <color rgb="FF000000"/>
        <rFont val="Calibri"/>
        <family val="2"/>
        <scheme val="minor"/>
      </rPr>
      <t xml:space="preserve">24-6447, Length 1 Year: </t>
    </r>
    <r>
      <rPr>
        <sz val="11"/>
        <color indexed="8"/>
        <rFont val="Calibri"/>
        <family val="2"/>
        <scheme val="minor"/>
      </rPr>
      <t xml:space="preserve"> Service member who holds desired AFSC (1D7XX, 3E5XX, 1NXXX) and have formal hands-on training in the implementation and cabling of network equipment. Member must be able to travel both CONUS and OCONUS on TDY rate of up to 50% within 24-hour notice to execute the installation and testing of a variety of data communications equipment, ISP/OSP cabling, cable management, equipment cabinets, and other IT related equipment/systems. Member will be responsible for coordinating equipment and consumable material procurement and shipment, planning/coordinating project briefs, customer sync meetings and project closeout deliverables by ensuring all installation documentation is updated. 
* Remote work is authorized*
</t>
    </r>
    <r>
      <rPr>
        <b/>
        <sz val="11"/>
        <color rgb="FF000000"/>
        <rFont val="Calibri"/>
        <family val="2"/>
        <scheme val="minor"/>
      </rPr>
      <t>Qualifications</t>
    </r>
    <r>
      <rPr>
        <sz val="11"/>
        <color indexed="8"/>
        <rFont val="Calibri"/>
        <family val="2"/>
        <scheme val="minor"/>
      </rPr>
      <t>:  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</si>
  <si>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r>
      <rPr>
        <b/>
        <sz val="11"/>
        <color rgb="FF000000"/>
        <rFont val="Calibri"/>
        <family val="2"/>
        <scheme val="minor"/>
      </rPr>
      <t xml:space="preserve">24-6448, Length 1 Year: </t>
    </r>
    <r>
      <rPr>
        <sz val="11"/>
        <color indexed="8"/>
        <rFont val="Calibri"/>
        <family val="2"/>
        <scheme val="minor"/>
      </rPr>
      <t xml:space="preserve">LOCATION: REMOTE/Telework, Service member who holds desired AFSC (1D7XX, 3E5XX, 1NXXX) and have formal hands-on training on hardware and network installation, physical networking to include fiber and copper, installation and management of virtual desktop environments, Windows server support, Cisco device configuration as well as VMWare management and integration. Must be able to travel both CONUS and OCONUS, installing, configuring and testing a variety of data communications equipment, to include but not limited to routers, switches, servers, encryption devices and other network equipment.
</t>
    </r>
    <r>
      <rPr>
        <b/>
        <sz val="11"/>
        <color rgb="FF000000"/>
        <rFont val="Calibri"/>
        <family val="2"/>
        <scheme val="minor"/>
      </rPr>
      <t>Qualifications</t>
    </r>
    <r>
      <rPr>
        <sz val="11"/>
        <color indexed="8"/>
        <rFont val="Calibri"/>
        <family val="2"/>
        <scheme val="minor"/>
      </rPr>
      <t>:  Valid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</si>
  <si>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r>
      <rPr>
        <b/>
        <sz val="11"/>
        <color rgb="FF000000"/>
        <rFont val="Calibri"/>
        <family val="2"/>
        <scheme val="minor"/>
      </rPr>
      <t xml:space="preserve">24-6446, Length 1 Year: </t>
    </r>
    <r>
      <rPr>
        <sz val="11"/>
        <color indexed="8"/>
        <rFont val="Calibri"/>
        <family val="2"/>
        <scheme val="minor"/>
      </rPr>
      <t>Service member who holds desired AFSC (1D7XX, 3E5XX, 1NXXX) and have experience or formal training in engineering of cyberspace systems. Member must be able to interface/communicate with all project stakeholders, develop technical requirements, conduct site surveys, build project installation instructions, develop material lists and project documents, assist program office with contract deliverable development and maintain project status reports for DCFT management. Travel both CONUS and OCONUS may be required. 
*Remote work is authorized*</t>
    </r>
  </si>
  <si>
    <r>
      <rPr>
        <b/>
        <sz val="11"/>
        <color rgb="FF000000"/>
        <rFont val="Calibri"/>
        <family val="2"/>
        <scheme val="minor"/>
      </rPr>
      <t xml:space="preserve">24-6449, Length 1 Year: </t>
    </r>
    <r>
      <rPr>
        <sz val="11"/>
        <color indexed="8"/>
        <rFont val="Calibri"/>
        <family val="2"/>
        <scheme val="minor"/>
      </rPr>
      <t xml:space="preserve">Service member who holds desired AFSC (1D7XX, 3E5XX, 1NXXX) and have formal hands-on training in the implementation and cabling of network equipment. Member must be able to travel both CONUS and OCONUS on TDY rate of up to 50% within 24-hour notice to execute the installation and testing of a variety of data communications equipment, ISP/OSP cabling, cable management, equipment cabinets, and other IT related equipment/systems. Member will be responsible for coordinating equipment and consumable material procurement and shipment, planning/coordinating project briefs, customer sync meetings and project closeout deliverables by ensuring all installation documentation is updated.
</t>
    </r>
    <r>
      <rPr>
        <b/>
        <sz val="11"/>
        <color rgb="FF000000"/>
        <rFont val="Calibri"/>
        <family val="2"/>
        <scheme val="minor"/>
      </rPr>
      <t>Qualifications</t>
    </r>
    <r>
      <rPr>
        <sz val="11"/>
        <color indexed="8"/>
        <rFont val="Calibri"/>
        <family val="2"/>
        <scheme val="minor"/>
      </rPr>
      <t>:  Valid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</si>
  <si>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r>
      <rPr>
        <b/>
        <sz val="11"/>
        <color rgb="FF000000"/>
        <rFont val="Calibri"/>
        <family val="2"/>
        <scheme val="minor"/>
      </rPr>
      <t xml:space="preserve">24-6442, Length 1 year: </t>
    </r>
    <r>
      <rPr>
        <sz val="11"/>
        <color indexed="8"/>
        <rFont val="Calibri"/>
        <family val="2"/>
        <scheme val="minor"/>
      </rPr>
      <t xml:space="preserve">Service member who holds desired AFSC (1D7XX, 3E5XX, 1NXXX) and have formal hands-on training in the implementation and cabling of network equipment. Member must be able to travel both CONUS and OCONUS on TDY rate of up to 50% within 24-hour notice to execute the installation, configuration and testing a variety of data communications equipment, to include but not limited to routers, switches, servers, encryption devices and other network equipment.
</t>
    </r>
    <r>
      <rPr>
        <b/>
        <sz val="11"/>
        <color rgb="FF000000"/>
        <rFont val="Calibri"/>
        <family val="2"/>
        <scheme val="minor"/>
      </rPr>
      <t>Qualifications</t>
    </r>
    <r>
      <rPr>
        <sz val="11"/>
        <color indexed="8"/>
        <rFont val="Calibri"/>
        <family val="2"/>
        <scheme val="minor"/>
      </rPr>
      <t>:  Eligibility Requirements:
a. Valid Top Secret or Secret Security Clearance (must be TS/SCI Eligible)
Desired Education, Certs, Skills - helpful but not required: 
a. CCAF degree in Electronic Systems Technology or equivalent
b. Bachelor’s Degree (IT Related)
c. SEI 200
d. Knowledge of IT networking and fundamentals
e. IAT II Certification: (Security +)</t>
    </r>
  </si>
  <si>
    <t>E7</t>
  </si>
  <si>
    <t>24-6489</t>
  </si>
  <si>
    <t>Indianapolis</t>
  </si>
  <si>
    <t>DCSA - LMO</t>
  </si>
  <si>
    <t>Inventory Management Specialist</t>
  </si>
  <si>
    <t>O4:O5</t>
  </si>
  <si>
    <r>
      <rPr>
        <b/>
        <sz val="11"/>
        <color rgb="FF000000"/>
        <rFont val="Calibri"/>
        <family val="2"/>
        <scheme val="minor"/>
      </rPr>
      <t>24-6489, Length 1 Year: Pu</t>
    </r>
    <r>
      <rPr>
        <sz val="11"/>
        <color indexed="8"/>
        <rFont val="Calibri"/>
        <family val="2"/>
        <scheme val="minor"/>
      </rPr>
      <t>blic Affairs Specialist/Multimedia Specialist: • Provide audio visual/multi-media support for the command • Write and edit news releases and feature stories • Provide photography support for the command • Produce videos for public release • Edit photos and videos for internal and external release • Transporting, setting up, and installing media equipment and audiovisual support tools, including speakers, monitors, cameras, and equipment racks • Provide community relations support, Ex. Set-up, photography, organization information, etc. Qualifications: • Candidate must possess a SECRET security clearance • Candidate must have knowledge of, and experience in concepts, principles, and practices of public affairs programs • Candidate must have experience in protocol, community outreach, and event planning/coordination • Candidate must be skilled in communicating with all levels of leadership • Candidate must be able to independently handle broad range of tasks and/or problems</t>
    </r>
  </si>
  <si>
    <t>25-6027</t>
  </si>
  <si>
    <t>Allied Trades Specialist</t>
  </si>
  <si>
    <t>E2:E3:E4:E5:E6:E7</t>
  </si>
  <si>
    <r>
      <rPr>
        <b/>
        <sz val="11"/>
        <color rgb="FF000000"/>
        <rFont val="Calibri"/>
        <family val="2"/>
        <scheme val="minor"/>
      </rPr>
      <t xml:space="preserve">25-6027, Length 1 Year: </t>
    </r>
    <r>
      <rPr>
        <sz val="11"/>
        <color indexed="8"/>
        <rFont val="Calibri"/>
        <family val="2"/>
        <scheme val="minor"/>
      </rPr>
      <t xml:space="preserve">Personnel will deploy as part of a small team and perform weld, cold spray (depot will train) and as needed, perform mechanical and electrical troubleshooting and repairs under the guidance of an engineer or senior technician aboard the depot.
</t>
    </r>
    <r>
      <rPr>
        <b/>
        <sz val="11"/>
        <color rgb="FF000000"/>
        <rFont val="Calibri"/>
        <family val="2"/>
        <scheme val="minor"/>
      </rPr>
      <t>Qualifications</t>
    </r>
    <r>
      <rPr>
        <sz val="11"/>
        <color indexed="8"/>
        <rFont val="Calibri"/>
        <family val="2"/>
        <scheme val="minor"/>
      </rPr>
      <t>:  Should have basic machinist and welding experience. Able to lift up to 40 pounds and travel globally as needed.
MOS 91E
Applications must provide the following documents:
· Military Bio
· Professional Resume
· Last three evaluations (if applicable)</t>
    </r>
  </si>
  <si>
    <r>
      <rPr>
        <b/>
        <sz val="11"/>
        <color rgb="FF000000"/>
        <rFont val="Calibri"/>
        <family val="2"/>
        <scheme val="minor"/>
      </rPr>
      <t xml:space="preserve">24-6220, Length 180 Days:  </t>
    </r>
    <r>
      <rPr>
        <sz val="11"/>
        <color indexed="8"/>
        <rFont val="Calibri"/>
        <family val="2"/>
        <scheme val="minor"/>
      </rPr>
      <t xml:space="preserve">The 309th Aerospace Maintenance and Regeneration Group is located at Davis Monthan AFB, AZ.  It provides a unique opportunity for exposure to a wide variety of Department of Defense aviation assets unlike any other in the world. Duties would include performing nondestructive testing techniques on those assets and their respective aerospace equipment.  Required tasks will include Eddy Current, Magnetic Particle, Liquid Penetrant, Ultrasonic, X-Ray, and JOAP/MCD analysis. If a 2A752 2 years NDI experience required to meet NAS410 standards.
</t>
    </r>
    <r>
      <rPr>
        <b/>
        <sz val="11"/>
        <color rgb="FF000000"/>
        <rFont val="Calibri"/>
        <family val="2"/>
        <scheme val="minor"/>
      </rPr>
      <t>Qualifications</t>
    </r>
    <r>
      <rPr>
        <sz val="11"/>
        <color indexed="8"/>
        <rFont val="Calibri"/>
        <family val="2"/>
        <scheme val="minor"/>
      </rPr>
      <t>:  Must be 2A772 qualified OR 2A752 with 2 year's experience</t>
    </r>
  </si>
  <si>
    <t>E7:E8:O1:O2:O3</t>
  </si>
  <si>
    <t>25-6047</t>
  </si>
  <si>
    <t>Cisco VoIP Administrator</t>
  </si>
  <si>
    <t>25-6048</t>
  </si>
  <si>
    <t>Network Design and Documentation Technician</t>
  </si>
  <si>
    <r>
      <rPr>
        <b/>
        <sz val="11"/>
        <color rgb="FF000000"/>
        <rFont val="Calibri"/>
        <family val="2"/>
        <scheme val="minor"/>
      </rPr>
      <t>25-6047, Length 1 Year:</t>
    </r>
    <r>
      <rPr>
        <sz val="11"/>
        <color indexed="8"/>
        <rFont val="Calibri"/>
        <family val="2"/>
        <scheme val="minor"/>
      </rPr>
      <t xml:space="preserve">
This position will act as an experienced Cisco VoIP system administrator supporting the Information Technology Division.  The ideal candidate will have::
• Strong desire to learn and grow your skill
• Practical experience with remote monitoring tools
• Must have excellent communication skills, writing skills, problem solving skills and the ability to work independently and with team members at all levels
• Must have a positive attitude, patience and excellent customer service skills
• Must be comfortable working with all levels of the organization
• Experience with Service Now desired
• Cisco Certifications desired (CCNA or CCNP)
• Implement and maintain all aspects of the VOIP network infrastructure
• Responsible for planning, forecasting, implementing and identifying resource requirements for network systems
• Lead the design and implementation of solutions based on business requirements
This position has been designated as a Cyber IT/Cybersecurity Workforce position in specialty area (451)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451 per the DoD Cyber Workforce Framework.
</t>
    </r>
    <r>
      <rPr>
        <b/>
        <sz val="11"/>
        <color rgb="FF000000"/>
        <rFont val="Calibri"/>
        <family val="2"/>
        <scheme val="minor"/>
      </rPr>
      <t>Qualifications</t>
    </r>
    <r>
      <rPr>
        <sz val="11"/>
        <color indexed="8"/>
        <rFont val="Calibri"/>
        <family val="2"/>
        <scheme val="minor"/>
      </rPr>
      <t>:  • Experience with Service Now desired
• Cisco Certifications desired (CCNA or CCNP)</t>
    </r>
  </si>
  <si>
    <r>
      <rPr>
        <b/>
        <sz val="11"/>
        <color rgb="FF000000"/>
        <rFont val="Calibri"/>
        <family val="2"/>
        <scheme val="minor"/>
      </rPr>
      <t>25-6048, Length 1 year:</t>
    </r>
    <r>
      <rPr>
        <sz val="11"/>
        <color indexed="8"/>
        <rFont val="Calibri"/>
        <family val="2"/>
        <scheme val="minor"/>
      </rPr>
      <t xml:space="preserve">
This position is for an experienced network design and drawing technician supporting the Information Technology Division.  The ideal candidate will:
• Work with network engineers and cybersecurity experts to create detailed network design that includes the logical and physical topology, IP address scheme, and network protocols, etc.
• Design, write, and update system documentation and network diagrams
• Have a strong desire to learn and grow your skill
• Have practical experience with drawing toolsets i.e., Visio, CAD…etc.
• Have excellent communication skills, writing skills, problem solving skills and the ability to work independently and with team members at all levels
• Have a positive attitude, patience and excellent customer service skills
• Be comfortable working with all levels of the organization
• Have some experience with Service Now and ITSM concepts
This position has been designated as a Cyber IT/Cybersecurity Workforce position in specialty area (451)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451 per the DoD Cyber Workforce Framework.
</t>
    </r>
    <r>
      <rPr>
        <b/>
        <sz val="11"/>
        <color rgb="FF000000"/>
        <rFont val="Calibri"/>
        <family val="2"/>
        <scheme val="minor"/>
      </rPr>
      <t>Qualifications</t>
    </r>
    <r>
      <rPr>
        <sz val="11"/>
        <color indexed="8"/>
        <rFont val="Calibri"/>
        <family val="2"/>
        <scheme val="minor"/>
      </rPr>
      <t>:  • Experience with Service Now desired
• Proficient in network design, system accreditation, and drawing tool sets</t>
    </r>
  </si>
  <si>
    <t>25-6072</t>
  </si>
  <si>
    <t>Contracting Engineer Advisor</t>
  </si>
  <si>
    <t>25-6076</t>
  </si>
  <si>
    <t>Project Manager and Escort</t>
  </si>
  <si>
    <t>25-6079</t>
  </si>
  <si>
    <t>NREN Systems Security Engineer</t>
  </si>
  <si>
    <t>E4:E5:E6:E7:E8:E9:O1:O2:O3:O4:O5:O6:O7:O8:W1:W2:W3:W4:W5</t>
  </si>
  <si>
    <t>25-6080</t>
  </si>
  <si>
    <t>NREN Network Solutions Architect</t>
  </si>
  <si>
    <t>25-6081</t>
  </si>
  <si>
    <t>NSWC-Crane Division-RDER</t>
  </si>
  <si>
    <t>Portfolio Manager</t>
  </si>
  <si>
    <t>Falls Church</t>
  </si>
  <si>
    <r>
      <rPr>
        <b/>
        <sz val="11"/>
        <color rgb="FF000000"/>
        <rFont val="Calibri"/>
        <family val="2"/>
        <scheme val="minor"/>
      </rPr>
      <t>25-6079, Length 3 Years:</t>
    </r>
    <r>
      <rPr>
        <sz val="11"/>
        <color indexed="8"/>
        <rFont val="Calibri"/>
        <family val="2"/>
        <scheme val="minor"/>
      </rPr>
      <t xml:space="preserve">
Responsible for designing, implementing, and maintaining security solutions that safeguard critical systems. In this role, you will secure the primarily Windows infrastructure, identify and mitigate threats using Splunk, and ensuring compliance with RMF.
Key responsibilities include:
Security Design and Architecture – develop integration of Zero Trust framework into current infrastructure
Monitoring and threat Response – Tune and leverage SIEM alerting to develop baseline and conduct tier 1 IR
capabilities Risk Management and Vulnerability Assessment – provide technical information to manage risk and resolve/accept vulnerabilities Compliance – assist with the creation, development, and update of security policies KSA: security solutions, infrastructure design, risk management, vulnerability assessment, incident response, threat management
</t>
    </r>
    <r>
      <rPr>
        <b/>
        <sz val="11"/>
        <color rgb="FF000000"/>
        <rFont val="Calibri"/>
        <family val="2"/>
        <scheme val="minor"/>
      </rPr>
      <t>Qualifications</t>
    </r>
    <r>
      <rPr>
        <sz val="11"/>
        <color indexed="8"/>
        <rFont val="Calibri"/>
        <family val="2"/>
        <scheme val="minor"/>
      </rPr>
      <t>:  Candidate must have at least one year of experience with the Risk Management Framework (RMF) process within the Department of Defense. Candidate must be able to obtain Cybersecurity Workforce (CWF) qualifications. Secret clearance required with eligibility to gain a TS</t>
    </r>
  </si>
  <si>
    <r>
      <rPr>
        <b/>
        <sz val="11"/>
        <color rgb="FF000000"/>
        <rFont val="Calibri"/>
        <family val="2"/>
        <scheme val="minor"/>
      </rPr>
      <t>25-6080, Length 3 Years:</t>
    </r>
    <r>
      <rPr>
        <sz val="11"/>
        <color indexed="8"/>
        <rFont val="Calibri"/>
        <family val="2"/>
        <scheme val="minor"/>
      </rPr>
      <t xml:space="preserve">
Responsible for implementing network infrastructure as we move to a more data and network resilient architecture. In this role, you were serve as the implementer for new technical ideas to include Cisco data center and security products (ACI, UCS, FMC/FTD, SDWAN), F5, and RedSeal.
Key responsibilities include:
Optimization  – Improve performance, capabilities, and security of current infrastructure
Implementation – Work with Network Enterprise Architect and Warfare Center Network Engineers/Admins to implement new technologies and ensure it is communicating with all systems
Documentation – Document new changes within the infrastructure
Troubleshooting – assist with troubleshooting implemented solutions 
KSA: network infrastructure, Cisco network/security technologies, network optimization, systems integration, troubleshooting
</t>
    </r>
    <r>
      <rPr>
        <b/>
        <sz val="11"/>
        <color rgb="FF000000"/>
        <rFont val="Calibri"/>
        <family val="2"/>
        <scheme val="minor"/>
      </rPr>
      <t>Qualifications</t>
    </r>
    <r>
      <rPr>
        <sz val="11"/>
        <color indexed="8"/>
        <rFont val="Calibri"/>
        <family val="2"/>
        <scheme val="minor"/>
      </rPr>
      <t>:  Candidate must have at least one year of experience with the Risk Management Framework (RMF) process within the Department of Defense. Candidate must be able to obtain Cybersecurity Workforce (CWF) qualifications. Secret clearance required with eligibility to gain a TS.</t>
    </r>
  </si>
  <si>
    <r>
      <rPr>
        <b/>
        <sz val="11"/>
        <color rgb="FF000000"/>
        <rFont val="Calibri"/>
        <family val="2"/>
        <scheme val="minor"/>
      </rPr>
      <t>25-6076, Length 1 year:</t>
    </r>
    <r>
      <rPr>
        <sz val="11"/>
        <color indexed="8"/>
        <rFont val="Calibri"/>
        <family val="2"/>
        <scheme val="minor"/>
      </rPr>
      <t xml:space="preserve">
This position will work within the infrastructure group responsible for the development and execution of facilities improvement projects. This group is responsible for the sustainment and repair of facilities across NUWC Keyport. 
Specific Tasking includes: 
- Working with internal and external customers on project requirements and awarded contract needs. 
-Manages one or more innovative acquisition projects, which can include large, highly-complex, and/or sensitive projects. 
-Manages the unique elements of a variety of innovative acquisitions (e.g., SBIR/STTR, CSO) and other innovative non-FAR based contracting authority initiatives.
- Escort local contractors in both non-restricted areas and the LAA (Limited Access Area) as necessary, in order to complete routine maintenance, emergency repairs and special projects. Ensure all uncleared contractors have been entered into the Visitor Access database and have been approved to enter the premises. Coordinate with the project manager to be notified when contractors arrive. All non-cleared local contractors must be escorted at all times whilst on U.S. Government premises. The incumbent must be able to  work from heights and in a variety of non- air conditioned office environments. The work may also entail after hours and working weekends.
</t>
    </r>
    <r>
      <rPr>
        <b/>
        <sz val="11"/>
        <color rgb="FF000000"/>
        <rFont val="Calibri"/>
        <family val="2"/>
        <scheme val="minor"/>
      </rPr>
      <t>Qualifications</t>
    </r>
    <r>
      <rPr>
        <sz val="11"/>
        <color indexed="8"/>
        <rFont val="Calibri"/>
        <family val="2"/>
        <scheme val="minor"/>
      </rPr>
      <t>:  
- Valid driver's license and may be called upon to drive an official government vehicle. 
- Flexible to work with all levels of personnel in a professional, courteous manner.
- Capable of multi-tasking. 
- Basic computer skills. Familiar with Microsoft Word, PowerPoint and Outlook programs. 
- Strong communication skills
- Familiar with facilities sustainment, repair, and construction contracts</t>
    </r>
  </si>
  <si>
    <t>25-6086</t>
  </si>
  <si>
    <t>Continuous Process Improvement Lead</t>
  </si>
  <si>
    <t>25-6099</t>
  </si>
  <si>
    <t>Military Police</t>
  </si>
  <si>
    <t>E2:E3:E4:E5</t>
  </si>
  <si>
    <r>
      <rPr>
        <b/>
        <sz val="11"/>
        <color rgb="FF000000"/>
        <rFont val="Calibri"/>
        <family val="2"/>
        <scheme val="minor"/>
      </rPr>
      <t>25-6099, Length 1 Year:</t>
    </r>
    <r>
      <rPr>
        <sz val="11"/>
        <color indexed="8"/>
        <rFont val="Calibri"/>
        <family val="2"/>
        <scheme val="minor"/>
      </rPr>
      <t xml:space="preserve">
Military Police - Tobyhanna Army Depot, in Northeastern Pennsylvania, seeks military police. Duties include Will be assigned law enforcement/Security duties to uphold Federal Laws and Regulations, maintain good order and discipline, and support the installation commander's law enforcement and security requirements. Typical duties include foot and motorized patrol and control of pedestrian and vehicular traffic and conducting random anti-terrorism measures (RAM) in accordance with local regulations and policies.
</t>
    </r>
    <r>
      <rPr>
        <b/>
        <sz val="11"/>
        <color rgb="FF000000"/>
        <rFont val="Calibri"/>
        <family val="2"/>
        <scheme val="minor"/>
      </rPr>
      <t>Qualifications</t>
    </r>
    <r>
      <rPr>
        <sz val="11"/>
        <color indexed="8"/>
        <rFont val="Calibri"/>
        <family val="2"/>
        <scheme val="minor"/>
      </rPr>
      <t>:  31B (MP) preferred or (02C) Combat Arms Immaterial with Secret Security Clearance. Must be able to pass training requirements related to law enforcement work functions as prescribed by policy, regulations or statutes.  These include, but not limited to; weapons qualifications, first aid/CPR and National Incident Management System (NIMS) training requirements. The work requires extended periods of physical exertion derived from such activities as running, walking, and occasionally lifting.
Applications must provide the following documents:
* Military Bio
* Professional Resume
* Last three evaluations (if applicable)
* DA 705/5500
* STP</t>
    </r>
  </si>
  <si>
    <r>
      <rPr>
        <b/>
        <sz val="11"/>
        <color rgb="FF000000"/>
        <rFont val="Calibri"/>
        <family val="2"/>
        <scheme val="minor"/>
      </rPr>
      <t>25-6086, Length 1 Year:</t>
    </r>
    <r>
      <rPr>
        <sz val="11"/>
        <color indexed="8"/>
        <rFont val="Calibri"/>
        <family val="2"/>
        <scheme val="minor"/>
      </rPr>
      <t xml:space="preserve">
This is a lead position with the responsibility of department level oversight of process improvement and business process optimization, modeling and simulation and related mathematical modeling, operations research, data modeling and data science initiatives, including strategic planning for future requirements that include facilities, equipment, and human capital strategy development. This position will interface regularly with all layers of management and workforce to enable constructive change to business and technical processes, reducing costs and cycle time. 
This position will establish and maintain working relationships with managers to ensure projects and processes are identified for improvement, and that the right projects are selected. This position will maintain overall visibility of value streams, outputs, and Cost/Schedule/Performance (C/S/P) results to ensure engagement on the right issues. This position is considered a project manager and will typically engage directly with Division Heads when selecting projects and processes for Lean events. 
This position will provide centralized reporting and management of the Department’s Lean program. 
This position will use standard project and resource management practices to manage work ensuring individual and branch tasks are completed on schedule or early, at or below planned cost, and with the quality/performance required.
</t>
    </r>
    <r>
      <rPr>
        <b/>
        <sz val="11"/>
        <color rgb="FF000000"/>
        <rFont val="Calibri"/>
        <family val="2"/>
        <scheme val="minor"/>
      </rPr>
      <t>Qualifications</t>
    </r>
    <r>
      <rPr>
        <sz val="11"/>
        <color indexed="8"/>
        <rFont val="Calibri"/>
        <family val="2"/>
        <scheme val="minor"/>
      </rPr>
      <t>:  Prefer Black Belt or Green Belt Certified
Knowledge of various CPI tools and techniques to include Lean Six Sigma and SCRUM/AGILE.
Project Management experience</t>
    </r>
  </si>
  <si>
    <t>25-6102</t>
  </si>
  <si>
    <t>Senior Technical Team Member</t>
  </si>
  <si>
    <t>E2:E3:E4:E5:E6:E7:E8:O1:O2:O3:O4:W1:W2:W3:W4</t>
  </si>
  <si>
    <t>DLA Energy – Americas</t>
  </si>
  <si>
    <r>
      <rPr>
        <b/>
        <sz val="11"/>
        <color rgb="FF000000"/>
        <rFont val="Calibri"/>
        <family val="2"/>
        <scheme val="minor"/>
      </rPr>
      <t>25-6102, Length 730 days:</t>
    </r>
    <r>
      <rPr>
        <sz val="11"/>
        <color indexed="8"/>
        <rFont val="Calibri"/>
        <family val="2"/>
        <scheme val="minor"/>
      </rPr>
      <t xml:space="preserve">
Plans, directs, implements checks across multiple programs within DISA.  Serves as one of the lead consultants for all things network, voice, systems, cyber operations, and policy related within programs assigned to work on. Plans, directs, and implements Defensive Cyberspace Operations (DCO) counter measures as part of the network health team for multiple networks and programs within DISA.  Serves as a DCO advisor with a firm understanding of vulnerabilities, exploitation techniques, and adversary methodologies.  Provides technical guidance to multiple programs technical staff.  Serves as an administrator both junior and senior for Microsoft Azure, Amazon Web Services, and other cloud service providers in IL5, IL6, IL7 environments supporting DISA Programs.  Provides technical subject matter expertise to J6 with network deployments and upgrades with new technology such as Azure Virtual Desktop (AVD) deployment and Microsoft Defender Enterprise (MDE), also provides Power-Shell scripts for automation with network deployments and fixes.  Provides written reports with recommendations for network health checks.  Provides and executes technical and operational changes within networks.  Reviews all design documentation within networks and programs assigned.  Coordinates across every organization in DISA for network modifications, changes, and policy.  Consistently self-organizing and self-initiating, will continually work to integrate within agency program/division tempo, becoming deliberate value-add to the organization by generating, participating, performing, fabricating, and delivering products and/or services (deliverables) to the agency/directorate.  For Air Force personnel, this is close to what you know as a Green Door Assignment.
</t>
    </r>
    <r>
      <rPr>
        <b/>
        <sz val="11"/>
        <color rgb="FF000000"/>
        <rFont val="Calibri"/>
        <family val="2"/>
        <scheme val="minor"/>
      </rPr>
      <t>Qualifications</t>
    </r>
    <r>
      <rPr>
        <sz val="11"/>
        <color indexed="8"/>
        <rFont val="Calibri"/>
        <family val="2"/>
        <scheme val="minor"/>
      </rPr>
      <t>:  Expert knowledge in CISCO product line, with emphasis in Route/Switch WAN/LAN design/deployment, Unified Communication (UC) deployment.  CCNP Enterprise or CCNP Collaboration is highly recommended.  Expert knowledge in Microsoft product line, with emphasis in active directory Domain Services (AD DS) design/deployment, server 2016/2019 deployment and Azure Portal administration. Must be DoD 8570 IAT II complaint with IAM III recommended.  Must have SIEM experience with basic operation</t>
    </r>
  </si>
  <si>
    <t>25-6106</t>
  </si>
  <si>
    <t>Cyber Security Operations</t>
  </si>
  <si>
    <t>E5:E6:E7:E8:E9:W1:W2:W3:W4:W5</t>
  </si>
  <si>
    <t>USACE - Omaha District (NWO)</t>
  </si>
  <si>
    <t>Construction Control Rep</t>
  </si>
  <si>
    <t>E4:E5:E6:E7:E8:O1:W1:W2</t>
  </si>
  <si>
    <r>
      <rPr>
        <b/>
        <sz val="11"/>
        <color rgb="FF000000"/>
        <rFont val="Calibri"/>
        <family val="2"/>
        <scheme val="minor"/>
      </rPr>
      <t>25-6106, Length 3 Years:</t>
    </r>
    <r>
      <rPr>
        <sz val="11"/>
        <color indexed="8"/>
        <rFont val="Calibri"/>
        <family val="2"/>
        <scheme val="minor"/>
      </rPr>
      <t xml:space="preserve">
This position will work with a team of cybersecurity specialist supporting cyber operations for Naval Undersea Warfare Center, Keyport.   
Cyber Operations involves the monitoring and reporting of compliance across all corporate network enclaves.  The Cyber Operations team leverages indicators, Tactics, Techniques, and Procedures (TTPs), security alerts, threat intelligence, and tool configurations to collect, access, and report potential threats.  Identified threats generate corrective or mitigation activities directed to the appropriate IT team, through ITSM processes, for action.  Specific tasking includes: 
- Operation and configuration of compliance monitoring tools 
- Scanning tools 
- Endpoint Protection systems 
- SIEM tools 
- Data at Rest 
- Execution of routine compliance checks following approved guidance 
- Data collection, analysis and reporting 
- Vulnerability reports 
- IAVM management and IAVA/IAVB compliance 
- Directing Operational Orders (OPORDs), Task Orders (TASKORDs), corrective or mitigation tasking to applicable ITD or department IT teams 
- Tracking remediation to completion and cross walking current and past compliance to avoid reoccurring non-compliance 
- Ensuring corrective or mitigation actions are executed to completion 
- Deciphering DoD/DoN policy and aligning compliance strategies 
- Firewall/IDS/IPS heuristics and tuning 
- Executing approved changes to the corporate enclaves Network Address Declaration (NAD)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
</t>
    </r>
    <r>
      <rPr>
        <b/>
        <sz val="11"/>
        <color rgb="FF000000"/>
        <rFont val="Calibri"/>
        <family val="2"/>
        <scheme val="minor"/>
      </rPr>
      <t>Qualifications</t>
    </r>
    <r>
      <rPr>
        <sz val="11"/>
        <color indexed="8"/>
        <rFont val="Calibri"/>
        <family val="2"/>
        <scheme val="minor"/>
      </rPr>
      <t>:  Must possess at least a secret clearance with a favorable T5 investigation.</t>
    </r>
  </si>
  <si>
    <t>Multiple</t>
  </si>
  <si>
    <t>25-6137</t>
  </si>
  <si>
    <t>Supervisor Security Guard (Security Officer)</t>
  </si>
  <si>
    <t>25-6138</t>
  </si>
  <si>
    <t>ServiceNow Developer</t>
  </si>
  <si>
    <t>E5:E6:E7:O1:O2</t>
  </si>
  <si>
    <t>25-6139</t>
  </si>
  <si>
    <t>OUSD - Acquisition &amp; Sustainment</t>
  </si>
  <si>
    <t>F35 Joint Program Office</t>
  </si>
  <si>
    <t>Acquisition Integration Manager</t>
  </si>
  <si>
    <t>Arlington</t>
  </si>
  <si>
    <r>
      <rPr>
        <b/>
        <sz val="11"/>
        <color rgb="FF000000"/>
        <rFont val="Calibri"/>
        <family val="2"/>
        <scheme val="minor"/>
      </rPr>
      <t>25-6138, Length 3 years:</t>
    </r>
    <r>
      <rPr>
        <sz val="11"/>
        <color indexed="8"/>
        <rFont val="Calibri"/>
        <family val="2"/>
        <scheme val="minor"/>
      </rPr>
      <t xml:space="preserve"> This position is a SW developer role supporting ServiceNow and IT service management to automate business processes. The role involves designing, configuring, developing, troubleshooting and implementing baseline and custom applications to enhance the platform. 
ServiceNow is a development environment for building, testing, and implementing applications that automate workflows. It also includes AI-powered apps that can predict issues and automate processes and is used heavily across the public and private sectors.  Knowledge gained through this position will benefit the Service Members military and civilian careers.  ServiceNow developers are in high demand across industry with expected growth over the coming years.
Position responsibilities include: 
- Working with developers to design algorithms and flowcharts
- Heavy focus in cyber operations, automating security operations, and developing KPIs that reflect SOC operations
- Producing clean, efficient code based on specifications.
- Integrating software components and third-party programs
- Verifying and deploying programs and systems
- Troubleshooting, debugging and upgrading existing software
- Gathering and evaluating user feedback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
</t>
    </r>
    <r>
      <rPr>
        <b/>
        <sz val="11"/>
        <color rgb="FF000000"/>
        <rFont val="Calibri"/>
        <family val="2"/>
        <scheme val="minor"/>
      </rPr>
      <t>QUALIFICATIONS</t>
    </r>
    <r>
      <rPr>
        <sz val="11"/>
        <color indexed="8"/>
        <rFont val="Calibri"/>
        <family val="2"/>
        <scheme val="minor"/>
      </rPr>
      <t>: Must possess at least a secret clearance with a favorable T5 investigation. 
Experience in software development and Agile development operations.  Candidate must be familiar with JavaScript and Angular JS programming languages.</t>
    </r>
  </si>
  <si>
    <r>
      <rPr>
        <b/>
        <sz val="11"/>
        <color rgb="FF000000"/>
        <rFont val="Calibri"/>
        <family val="2"/>
        <scheme val="minor"/>
      </rPr>
      <t xml:space="preserve">25-6139 Length 1-2 years: </t>
    </r>
    <r>
      <rPr>
        <sz val="11"/>
        <color indexed="8"/>
        <rFont val="Calibri"/>
        <family val="2"/>
        <scheme val="minor"/>
      </rPr>
      <t xml:space="preserve">The incumbent serves as the Foreign Military Sales (FMS) Acquisition Integration Manager, for contracting, acquisition, budgeting, configuration management, and integration. Functions as a lead expert that provides business advice and performs all pre-award and post-award functions for a wide variety of highly specialized procurements of significant importance to multiple agencies using a wide range of contracting methods and types. Assist in planning the overall approach to meet contracting program objectives for a wide range of multi-million or billion-dollar programs that span multiple years that involve successive program stages. This role ensures that acquisitions, such as technology systems, services, or organizational units, are smoothly and effectively integrated for FMS customers and enterprise. Duties are defined as:
• Develop pre-acquisition plans that identify requirements in a Letter of Offer and Acceptance (LOA) and acquisition strategies, including assessment, analysis, risk mitigation and strategies that support the overall strategic goals. 
• Assist in the management of the F-35 FMS integration acquisition process, ensuring that all timelines, budgets, and milestones are met.
• Collaborate with internal and external stakeholders, including contractors, vendors, and various government departments, to ensure alignment of requirements and seamless transition to enterprise contracts.
• Establish a baseline process for F-35 FMS integration, including identifying requirements, understanding where each requirement is contracted in the enterprise, and timing to transition to common enterprise contracts.
• Track contractual actions for each F-35 FMS country to ensure requirements are met throughout the integration process utilizing a baseline requirement matrix.
• Ensure that the integration process adheres to legal, regulatory, and policy standards, while identifying and mitigating potential risks.
• Facilitate the cultural, operational, and technical adjustments necessary for the successful integration of new resources and systems for FMS customers and programs.
• Assess the outcome of the F-35 FMS integration process to ensure that it delivers the intended benefits and identifying any areas for further improvement
• Responsible for reporting on various aspects of the acquisition and integration process to ensure transparency, accountability, and alignment with FMS objectives to the respective country team program manager.
</t>
    </r>
    <r>
      <rPr>
        <b/>
        <sz val="11"/>
        <color rgb="FF000000"/>
        <rFont val="Calibri"/>
        <family val="2"/>
        <scheme val="minor"/>
      </rPr>
      <t>QUALIFICATIONS</t>
    </r>
    <r>
      <rPr>
        <sz val="11"/>
        <color indexed="8"/>
        <rFont val="Calibri"/>
        <family val="2"/>
        <scheme val="minor"/>
      </rPr>
      <t>: Candidate must possess BS or BA degree in Business, Management, Finance, Accounting or relevant to position. Understanding of qualitative and quantitative analytical and evaluative methods. Applicant must possess and maintain a Secret security clearance. Candidate should have demonstrated knowledge of the principles, policies, and practices of system acquisition to plan, organize, and coordinate key phases of development, production, deployment and sustainment.</t>
    </r>
  </si>
  <si>
    <t>25-6145</t>
  </si>
  <si>
    <t>Innovation Center Technician</t>
  </si>
  <si>
    <t>25-6146</t>
  </si>
  <si>
    <t>Security Coordinator, Code JXYL</t>
  </si>
  <si>
    <t>25-6149</t>
  </si>
  <si>
    <t>Instructor Operator (IO)</t>
  </si>
  <si>
    <t>E4:E5:E6:E7:E8:O1:O2:W1:W2:W3</t>
  </si>
  <si>
    <t>25-6150</t>
  </si>
  <si>
    <t>IT Support Analyst</t>
  </si>
  <si>
    <t>E5:E6:E7:E8:E9:O1:O2</t>
  </si>
  <si>
    <r>
      <rPr>
        <b/>
        <sz val="11"/>
        <color rgb="FF000000"/>
        <rFont val="Calibri"/>
        <family val="2"/>
        <scheme val="minor"/>
      </rPr>
      <t xml:space="preserve">25-6145, Length 1-3 years: </t>
    </r>
    <r>
      <rPr>
        <sz val="11"/>
        <color indexed="8"/>
        <rFont val="Calibri"/>
        <family val="2"/>
        <scheme val="minor"/>
      </rPr>
      <t>This position will work within a Technology Innovation Center responsible for installation, operation and maintenance of leading edge computer technology, engineering software, and additive manufacturing hardware to include 3D printers, scanners, and high end computing systems.  
Specific tasking includes: 
- Operation and configuration of desktop additive manufacturing HW to include 3D printers and laser engravers.
- Operation and maintenance of 3D Scanning tools 
- Operation and maintenance of audio/visual tools
- Assisting engineers and technologist in the operation of innovation HW and SW
- Providing tours and instruction/learning sessions on the use of innovation tools
Qualifications:
- Thorough knowledge of Microsoft Operating Systems
- General understanding of Linux Operating Systems
- Experience with desktop additive manufacturing HW (3D Printers/Scanners)
- Thorough understanding of desktop end-point protection and application of cyber security controls to protect innovation assets
- General understanding of network technologies to include Ethernet and WiFi capabilities
- Experience with installing complex software packages
- Experience with scripting, such as PowerShell, to automate routine software installations
- Interest in in engineering modeling software such as Mathworks Altium, Labview, Solid Works/Solid Edge, and Ansys
This position has been designated as a Cyber IT/Cybersecurity Workforce position in specialty area (411/531)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411 per the DoD Cyber Workforce Framework.</t>
    </r>
  </si>
  <si>
    <r>
      <rPr>
        <b/>
        <sz val="11"/>
        <color rgb="FF000000"/>
        <rFont val="Calibri"/>
        <family val="2"/>
        <scheme val="minor"/>
      </rPr>
      <t xml:space="preserve">25-6146, length 1 year: </t>
    </r>
    <r>
      <rPr>
        <sz val="11"/>
        <color indexed="8"/>
        <rFont val="Calibri"/>
        <family val="2"/>
        <scheme val="minor"/>
      </rPr>
      <t>Meet training &amp; qual standards. Maintain working knowledge of NSWC Crane Sec Program
•Provide customer service by answering, responding to and taking customer inquiries and support
requests for action, to include external agencies.  Provide customers with accurate and complete information on security processes, procedures and documentation requirements.
•Provide security support at meetings on and off NSWC Crane locations, and participate in security
team meetings, and command level events.  Conduct audits, inspections &amp; spot checks.
•Assist in the development, maintenance and implementation of security-related Standard Operating
Procedures (SOP), plans, guides, reference materials, smart books and any other artifacts related to
security programs and/or to facilitate SETA activities and continuous process improvement, to include
new employee and/or contractor indoctrinations.
•Assist in the preparation, tracking, and filing of records, documentation and Objective Quality
Evidence (OQE) to support program requirements, external audits, spot-checks and/or inspections.
Generate survey, audit, inspection and metrics reports, records and other documentation as required
to meet security program reporting &amp; continuous process improvement requirements and objectives.
•Evaluate the effectiveness of existing security practices; recommend the type of control
requirements, procedures, and facilities needed; and recommend appropriate action to correct
deficiencies.
•Assist in the development, maintenance and implementation of security program related
documentation, forms and artifacts related to the protection of personnel, assets and information.
•Prepare access lists, letters of appointment, memoranda, certifications and other documents as
necessary to support security program requirements.
•Report suspected deficiencies, infractions and/or violations to the Activity Security Manager (via
Security Program Managers).
•Operate security containers and secure spaces in accordance with command security policy.
•Protect critical information associated with this contract to prevent unauthorized disclosure and will
observe Operation Security (OPSEC) requirements.
•Administer classified mail operations and access control for classified meetings, conference and
events.
•Process courier letter request forms and courier authorization letters for transport of classified
material.
•Process shredder &amp; PED authorization letters &amp; validate hardware requests against the NSA product list.</t>
    </r>
  </si>
  <si>
    <r>
      <rPr>
        <b/>
        <sz val="11"/>
        <color rgb="FF000000"/>
        <rFont val="Calibri"/>
        <family val="2"/>
        <scheme val="minor"/>
      </rPr>
      <t>25-6149, length 1 year:</t>
    </r>
    <r>
      <rPr>
        <sz val="11"/>
        <color indexed="8"/>
        <rFont val="Calibri"/>
        <family val="2"/>
        <scheme val="minor"/>
      </rPr>
      <t xml:space="preserve"> TF RDER, under the Office of the Under Secretary of Defense, has been tasked with establishing a training site to support the transition of the Vanilla UAS from a Government-Owned, Contractor-Operated (GOCO) model to a Government-Owned, Government-Operated (GOGO) model. Service members (SMs) will undergo comprehensive training on all aspects of the platform, including launch and recovery operations, payload operations, maintenance, and ground operations. Once trained, these SMs will serve as part of a cadre responsible for training other units on the platform. Their training responsibilities will encompass classroom instruction, simulator training, and actual flight operations, ensuring a robust understanding and operational proficiency across all facets of the Vanilla UAS.
</t>
    </r>
    <r>
      <rPr>
        <b/>
        <sz val="11"/>
        <color rgb="FF000000"/>
        <rFont val="Calibri"/>
        <family val="2"/>
        <scheme val="minor"/>
      </rPr>
      <t>QUALIFICATIONS</t>
    </r>
    <r>
      <rPr>
        <sz val="11"/>
        <color indexed="8"/>
        <rFont val="Calibri"/>
        <family val="2"/>
        <scheme val="minor"/>
      </rPr>
      <t>: This position requires individual to hold at least a Secret clearance with the ability to obtain a Top-Secret security clearance and maintain access to Sensitive Compartmented Information. Joint experience is not a requirement but is preferable.</t>
    </r>
  </si>
  <si>
    <r>
      <rPr>
        <b/>
        <sz val="11"/>
        <color rgb="FF000000"/>
        <rFont val="Calibri"/>
        <family val="2"/>
        <scheme val="minor"/>
      </rPr>
      <t>25-6150, length 1 year:</t>
    </r>
    <r>
      <rPr>
        <sz val="11"/>
        <color indexed="8"/>
        <rFont val="Calibri"/>
        <family val="2"/>
        <scheme val="minor"/>
      </rPr>
      <t xml:space="preserve"> This position is for an IT Support Analyst. Job tasking includes: 
- Responding to Customer Inquiries: Answering phone calls, emails, chats, or tickets from customers regarding their technical issues, such as hardware, software, or network problems.
- Troubleshooting and Resolving Issues: Diagnosing and resolving technical problems using various tools and techniques, such as remote desktop connections, troubleshooting guides, and knowledge bases.
- Providing Technical Support: Assisting customers with installation, configuration, and maintenance of hardware and software products, including operating systems, applications, and peripherals.
- Service Delivery and Incident Response:  Recording and documenting customer interactions, including problem descriptions, solutions, and outcomes, to maintain a knowledge base and improve future support.
- Escalating Complex Issues: Identifying and escalating complex or critical issues to senior technical support specialists or other teams, such as engineering or development, for further assistance.
- Communicating with Customers: Keeping customers informed about the status of their issues, providing updates, and ensuring that they are satisfied with the resolution.
- Knowledge Management: Maintaining and updating technical knowledge and skills to stay current with new technologies, products, and services.
- Collaborating with Other Teams: Working with other teams to include network engineers, cybersecuroty specialists, software developers s and IT asset managers.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t>
    </r>
  </si>
  <si>
    <t>USACE - Pittsburgh District (LRP)</t>
  </si>
  <si>
    <t>Pittsburgh</t>
  </si>
  <si>
    <t>25-6160</t>
  </si>
  <si>
    <t>Photographer/Videographer/Editor</t>
  </si>
  <si>
    <r>
      <rPr>
        <b/>
        <sz val="11"/>
        <color rgb="FF000000"/>
        <rFont val="Calibri"/>
        <family val="2"/>
        <scheme val="minor"/>
      </rPr>
      <t>25-6160, length 1 year</t>
    </r>
    <r>
      <rPr>
        <sz val="11"/>
        <color indexed="8"/>
        <rFont val="Calibri"/>
        <family val="2"/>
        <scheme val="minor"/>
      </rPr>
      <t xml:space="preserve">:  Use video cameras and editing equipment in a variety of environments to support information operations, operational imagery, development, test and evaluation.  Perform video equipment inspections, preventative maintenance, visual and statistical quality control, captioning, archive accessioning, and video dubbing. Operate equipment such as broadcast, collection, television production, and distribution equipment. Create visual information products in support of NSWC PCD. Take photographs using all types of cameras and accessories in a variety of environments - studio, field, at sea, etc.  
</t>
    </r>
    <r>
      <rPr>
        <b/>
        <sz val="11"/>
        <color rgb="FF000000"/>
        <rFont val="Calibri"/>
        <family val="2"/>
        <scheme val="minor"/>
      </rPr>
      <t>QUALIFICATIONS</t>
    </r>
    <r>
      <rPr>
        <sz val="11"/>
        <color indexed="8"/>
        <rFont val="Calibri"/>
        <family val="2"/>
        <scheme val="minor"/>
      </rPr>
      <t>: Candidate must have prior experience as a full producer/editor being able to take projects from conception to completion with little or no oversight. Must hold and maintain a SECRET clearance.</t>
    </r>
  </si>
  <si>
    <t>25-6179</t>
  </si>
  <si>
    <t>Air Combat Command</t>
  </si>
  <si>
    <t>ACC - WAQ - F15JSI PO</t>
  </si>
  <si>
    <t>F-15JSI Maintenance/Logistics Lead</t>
  </si>
  <si>
    <t>Eglin AFB</t>
  </si>
  <si>
    <r>
      <rPr>
        <b/>
        <sz val="11"/>
        <color rgb="FF000000"/>
        <rFont val="Calibri"/>
        <family val="2"/>
        <scheme val="minor"/>
      </rPr>
      <t>25-6179, Length 1 Year:</t>
    </r>
    <r>
      <rPr>
        <sz val="11"/>
        <color indexed="8"/>
        <rFont val="Calibri"/>
        <family val="2"/>
        <scheme val="minor"/>
      </rPr>
      <t xml:space="preserve">
4th Gen Fighter Integrated Avionic personnel is required during the F-15JSI test planning phase to support test plan development, to advise on maintenance related systems during the system design, and advise on programmatic and logistics issues relating to aircraft operations. The personnel will be required to liaison with base maintenance support functions to establish required support for aircraft operations prior to the test execution phase. The personnel will assist the Lead Development Test Organization F-15JSI Test Manager in development of the maintenance team construct. The personnel will be the USG maintenance team lead and the primary Production Superintendent for all test mission sortie generation. It is highly desired that the personnel has USAF flight test experience.
</t>
    </r>
    <r>
      <rPr>
        <b/>
        <sz val="11"/>
        <color rgb="FF000000"/>
        <rFont val="Calibri"/>
        <family val="2"/>
        <scheme val="minor"/>
      </rPr>
      <t xml:space="preserve">Qualifications: </t>
    </r>
    <r>
      <rPr>
        <sz val="11"/>
        <color indexed="8"/>
        <rFont val="Calibri"/>
        <family val="2"/>
        <scheme val="minor"/>
      </rPr>
      <t xml:space="preserve"> The personnel should maintain a Collateral Secret security clearance and eligibility for Special Access Programs.  
Optional AFSC to fill position: 2A375, 2A373, 2A377A, 2A377B.
Both primary and optional personnel should have Special Experience Identifiers (SEI) 84.</t>
    </r>
  </si>
  <si>
    <r>
      <rPr>
        <b/>
        <sz val="11"/>
        <color rgb="FF000000"/>
        <rFont val="Calibri"/>
        <family val="2"/>
        <scheme val="minor"/>
      </rPr>
      <t>25-6072, Length 420 days:</t>
    </r>
    <r>
      <rPr>
        <sz val="11"/>
        <color indexed="8"/>
        <rFont val="Calibri"/>
        <family val="2"/>
        <scheme val="minor"/>
      </rPr>
      <t xml:space="preserve">
Acquisition, Logistics, and Technology (AL&amp;T) Contracting Noncommissioned Officer (NCO) for the Engineering &amp; Construction Division within the Office of the Program Manager, Saudi Arabian National Guard (OPM-SANG) and Ministry of the National Guard (MNG) that supports over 134,000 Saudi Arabian National Guard Soldiers. The NCO is responsible for planning and developing contracts to support key U.S. and Saudi initiatives. Provides expert contracting support for construction and warranty services. Ensures compliance with U.S. federal acquisition regulations and host-nation requirements. Coordinates with engineers, DA civilians, contractors, and local authorities to manage contract performance, oversee project milestones, and resolve procurement challenges. Performs other duties as assigned. Ensures the effective execution of construction projects, optimizing the use of U.S. and Saudi resources while contributing to the strategic partnership between both nations.</t>
    </r>
  </si>
  <si>
    <t>Wheeled Vehicle Mechanic</t>
  </si>
  <si>
    <t>Defense Finance and Accounting Service</t>
  </si>
  <si>
    <t>Sanders, Robert A.</t>
  </si>
  <si>
    <t xml:space="preserve">Mr. </t>
  </si>
  <si>
    <t>Rob</t>
  </si>
  <si>
    <t>Sanders</t>
  </si>
  <si>
    <t>robert.a.sanders36.civ@mail.mil</t>
  </si>
  <si>
    <t>Mr. Rob Sanders</t>
  </si>
  <si>
    <t>317-435-2379</t>
  </si>
  <si>
    <t>25-6196</t>
  </si>
  <si>
    <t>Electronic technician, communication specialist</t>
  </si>
  <si>
    <t>E5:E6:E7:E8:E9:W1:W2</t>
  </si>
  <si>
    <r>
      <rPr>
        <b/>
        <sz val="11"/>
        <color rgb="FF000000"/>
        <rFont val="Calibri"/>
        <family val="2"/>
        <scheme val="minor"/>
      </rPr>
      <t>25-6196, Length 1 year:</t>
    </r>
    <r>
      <rPr>
        <sz val="11"/>
        <color indexed="8"/>
        <rFont val="Calibri"/>
        <family val="2"/>
        <scheme val="minor"/>
      </rPr>
      <t xml:space="preserve">
This position is an electronic technician who specializes in communication systems. Primarily installing, troubleshooting, programing, and operating UHF and VHF systems. 
Position responsibilities include: 
- Working with water craft and shore facilities who require communications during ranging events.
- Occasional travel to remote locations to include Canada. 
- Tower Climbing/working at heights.
- Occasional work aboard underway range craft, normally no more than a single work day.
- Maintenance, repair and installation of communications equipment.
- Maintenance of Cryptographic systems.
- Coordination and communication of maintenance events between multiple codes and departments.
</t>
    </r>
    <r>
      <rPr>
        <b/>
        <sz val="11"/>
        <color rgb="FF000000"/>
        <rFont val="Calibri"/>
        <family val="2"/>
        <scheme val="minor"/>
      </rPr>
      <t>Qualifications:</t>
    </r>
    <r>
      <rPr>
        <sz val="11"/>
        <color indexed="8"/>
        <rFont val="Calibri"/>
        <family val="2"/>
        <scheme val="minor"/>
      </rPr>
      <t xml:space="preserve">  Must possess and maintain at least a secret clearance. 
Will be expected to enter the KMI ( Key Management Infrastructure)  program to maintain, install, key, and issue cryptographic equipment. 
Experience with TSEC/KY-58, KIV-7M, PRC-117(G), AN/GRC-171(V)2, Rockwell Collins 721S, Kenwood Mobile/Portable VHF Radio System, Icom Marine Band Radio, GPS and Telemetry Systems heavily encouraged but not required.</t>
    </r>
  </si>
  <si>
    <t>25-6168</t>
  </si>
  <si>
    <t>IT Project Manager</t>
  </si>
  <si>
    <t>25-6182</t>
  </si>
  <si>
    <t>Fuel Operations NCO</t>
  </si>
  <si>
    <t>Elmendorf AFB</t>
  </si>
  <si>
    <t>AK</t>
  </si>
  <si>
    <t>25-6210</t>
  </si>
  <si>
    <t>Accountant</t>
  </si>
  <si>
    <t>E5:E6:E7:E8:E9:O1:O2:O3</t>
  </si>
  <si>
    <t>USACE - Detroit District (LRE)</t>
  </si>
  <si>
    <t>Sault Sainte Marie</t>
  </si>
  <si>
    <t>MI</t>
  </si>
  <si>
    <r>
      <rPr>
        <b/>
        <sz val="11"/>
        <color rgb="FF000000"/>
        <rFont val="Calibri"/>
        <family val="2"/>
        <scheme val="minor"/>
      </rPr>
      <t xml:space="preserve">25-6168, Length 1 year: </t>
    </r>
    <r>
      <rPr>
        <sz val="11"/>
        <color indexed="8"/>
        <rFont val="Calibri"/>
        <family val="2"/>
        <scheme val="minor"/>
      </rPr>
      <t>This position resides in the Corporate Operations Department located at Naval Undersea Warfare Center Division, Keyport, WA. The purpose of this position is to provide project management for software support and software life cycle management operations in the Corporate Operations Department. Specific Tasking includes: -Develops detailed plans, goals, and objectives for implementation of Information Technology (IT) projects. -Provides oversight and direction for project initiatives through managing the project/product lifecycle to meet business needs. -Collaborates with customers to identify suitable products or services, aligning with project scope, requirements, and deliverables; develops and modifies project plans. -Manage project budget and procurement as including submission of cost estimate for related funding plans. -Serve as a “Scrum Master” responsible for guiding a team on how to use Agile/Scrum practices. Qualifications: - 1 or more years full-time experience in one or more of the following: project management, application development leadership, product owner, portfolio management - Excellent customer service skills and attention to detail - Ability to work independently and follow approved processes -Ability to people in a project to deliver quality results in a timely fashion. - Excellent oral and written communication skills -Strong problem solving skills Qualifications: Must possess at least a secret clearance. Must have experience in one or more of the following areas: Project Management, Product Owner, Program Management, Portfolio Management, Agile Management, Certified Scrum Master, PMP Certification, Application Development, JIRA, ServiceNow, Power Apps, IT Development.</t>
    </r>
  </si>
  <si>
    <r>
      <rPr>
        <b/>
        <sz val="11"/>
        <color rgb="FF000000"/>
        <rFont val="Calibri"/>
        <family val="2"/>
        <scheme val="minor"/>
      </rPr>
      <t>25-6182, Length 1 Year</t>
    </r>
    <r>
      <rPr>
        <sz val="11"/>
        <color indexed="8"/>
        <rFont val="Calibri"/>
        <family val="2"/>
        <scheme val="minor"/>
      </rPr>
      <t>: Provide Strategic and operational energy logistics sustainment of steady state and contingency operations in the Western Hemisphere (Continental United States (CONUS), Alaska and Canada. Includes support of strategic to operational energy logistics sustainment planning, analysis, exercises and execution of Homeland Defense (HD) and DoD Support to Civil Authorities (DSCA) operations for Combatant Commands (CCMDs), Federal/State Agencies (Interagency) and International Allies. Analyzing, evaluating, and conducting critical assessments of support operations. Analysis of complex problems, interpret operational needs, and develop integrated, creative solutions. Evaluate current infrastructure to support future requirements and assist in the development of mitigation strategy to support COCOM requirements. Provide comprehensive advice to senior leadership on the development, implementation, and evaluation of changes and improvements to existing operations, systems, and procedures. Provide knowledge and understanding of U.S. Military Service petroleum storage and distribution capabilities, military sustainment operations, and national security policies and concepts in order for DLA Energy Americas North to provide the most comprehensive and best support options. Provide expertise and knowledge of DLA Energy peacetime, wartime and emergency bulk petroleum sustainment doctrines and associated DLA Energy planning systems, policies, procedures, and regulations. Analysis identifying issues or trends and formulating solution sets in order to maximize readiness and capability. Ensure DLA Energy plans and programs, mobility and ground fuel support, inventory auditability and Defense Fuel Support Point (DFSP) management practices can support mission requirements. Evaluation and analysis of the commercial petroleum industry and military petroleum distribution systems utilized in Alaska.</t>
    </r>
  </si>
  <si>
    <r>
      <rPr>
        <b/>
        <sz val="11"/>
        <color rgb="FF000000"/>
        <rFont val="Calibri"/>
        <family val="2"/>
        <scheme val="minor"/>
      </rPr>
      <t>25-6210, Length 1 year:</t>
    </r>
    <r>
      <rPr>
        <sz val="11"/>
        <color indexed="8"/>
        <rFont val="Calibri"/>
        <family val="2"/>
        <scheme val="minor"/>
      </rPr>
      <t xml:space="preserve"> -Audits vendor invoices, payments, and disbursements to ensure compliance with contract terms, Prompt Payment Act requirements, and agency policies. -Reviews purchase orders, receiving reports, and payment vouchers to verify proper authorization and supporting documentation. -Identifies and resolves discrepancies in invoice processing and vendor payments, including duplicate payments, pricing errors, and incorrect account coding. -Ensures timely and accurate processing of vendor payments, preventing delays and financial misstatements. -Evaluates internal controls over invoice processing, financial reporting, and vendor pay functions. -Experience with federal accounting systems, ERP software, Microsoft Office, and financial reporting tools. Qualifications: -Must possess at least a secret clearance. -Bachelor's accounting; or a degree in a related field such as business administration, finance, or public administration that included or was supplemented by 24 semester hours in accounting. -Understanding of GAAP, Financial Management Regulations, general ledger reconciliations, invoice processing, and vendor payment regulations. -Civilian experience in an accounting related field desired. or MOS 6A/36B AFSC 6F</t>
    </r>
  </si>
  <si>
    <t>E5</t>
  </si>
  <si>
    <r>
      <rPr>
        <b/>
        <sz val="11"/>
        <color rgb="FF000000"/>
        <rFont val="Calibri"/>
        <family val="2"/>
        <scheme val="minor"/>
      </rPr>
      <t>25-6081, Length 3 Years:</t>
    </r>
    <r>
      <rPr>
        <sz val="11"/>
        <color indexed="8"/>
        <rFont val="Calibri"/>
        <family val="2"/>
        <scheme val="minor"/>
      </rPr>
      <t xml:space="preserve">
Primary/Secondary Portfolio Manager (PfM), Rapid Prototyping and Experimentation (RPE), Office of the Deputy Assistant Secretary of Defense, Prototypes and Experiments (ODASD-P&amp;E) of the Office of the Assistant Secretary of Defense for Mission Capabilities (OASD-MC). The scope of duties encompasses the daily management and oversight of the RPE projects assigned, as well as to assist to the RPE Director and ODASD(P&amp;E) with the design, capture, selection, execution, evaluation, and data analytics/reports on associated prototypes supporting rapid prototype development and Joint experimentation. Provide end-to-end oversight management for RPE projects as designated in the Rapid Defense Experimentation Reserve (RDER) experimentation series and Rapid Prototyping Program. Work across the research and engineering enterprise to identify, evaluate, and assess promising prototype candidate technologies and their potential to contribute solutions that meet urgent, emergent, and long-term requirements with viable concepts of operations (CONOPS) developed with operational user (Services/CCMDs) input. Provide oversight coordination with RPE sister divisions for executing technology readiness assessments of highly complex technologies through the experimentation and implementation of data collection plans and integrated assessment plans. Provide in-depth engineering technical analysis and interpretations. Provide technical recommendations for prototype transitions in alignment with the products and deliverables for rapid transition of technologies w/ ODASD(MDJO) and Service stakeholders. Advise and recommend on assessments, transition methods, and best practices to ensure developed prototypes are fielded to the combatant commands and military services for operational use on accelerated timelines. Assist in building and maintain relationships with communities of interest, to include OSD, Combatant Commands, Joint Staff, Services, Intel Community and other entities.  Interface with government labs, academia, and private industry to maintain awareness of new developing technologies.  Maintain awareness of international weapon technology development and collaborate with coalition partners and allies to develop promising technology to meet the needs of the combatant commands and military services.
</t>
    </r>
    <r>
      <rPr>
        <b/>
        <sz val="11"/>
        <color rgb="FF000000"/>
        <rFont val="Calibri"/>
        <family val="2"/>
        <scheme val="minor"/>
      </rPr>
      <t>Qualifications</t>
    </r>
    <r>
      <rPr>
        <sz val="11"/>
        <color indexed="8"/>
        <rFont val="Calibri"/>
        <family val="2"/>
        <scheme val="minor"/>
      </rPr>
      <t>:  This position requires a Top-Secret security clearance with the ability to obtain and maintain access to Sensitive Compartmented Information. The primary place of duty is at the Suffolk Building, Falls Church, VA.</t>
    </r>
  </si>
  <si>
    <t>Correction/Change to be made</t>
  </si>
  <si>
    <t>25-6217</t>
  </si>
  <si>
    <t>Communications/IT NCO</t>
  </si>
  <si>
    <t>25-6220</t>
  </si>
  <si>
    <t>DCSA</t>
  </si>
  <si>
    <t>Risk Management Internal Control</t>
  </si>
  <si>
    <t>Boston</t>
  </si>
  <si>
    <t>MA</t>
  </si>
  <si>
    <r>
      <rPr>
        <b/>
        <sz val="11"/>
        <color rgb="FF000000"/>
        <rFont val="Calibri"/>
        <family val="2"/>
        <scheme val="minor"/>
      </rPr>
      <t>25-6217, Length 1 Year:</t>
    </r>
    <r>
      <rPr>
        <sz val="11"/>
        <color indexed="8"/>
        <rFont val="Calibri"/>
        <family val="2"/>
        <scheme val="minor"/>
      </rPr>
      <t xml:space="preserve">
Collaborate with command staff to draft and execute operational plans, particularly those involving communications and IT infrastructure. Maintain clear communication within the task force to ensure a clear operating picture for the training and experimentation events. Schedule and manage technical requirements for all field exercises and events for prototype experimentation operations. Oversee and maintain all IT systems used within the RDER operations, ensuring equipment and communication networks are operational and meet the requirements of the mission. Create and implement innovative communication and IT support concepts that enhance the quality of life and operational efficiency for RDER personnel and overall technology requirements. Monitor and assess the operational readiness of IT equipment and communication infrastructure. Ensure all systems are functional and meet the needs of RDER's evolving operations and future development. Develop detailed communication and IT plans that align with OUSD supervision and the RDER Task Force Commanders' strategic goals, ensuring smooth execution of all objectives. Assess IT training needs for both OUSD and RDER teams and provide tailored network infrastructure concepts to address those needs, ensuring mission readiness. Proven experience in communications or IT management, preferably in a defense or military context. Strong knowledge of IT systems, communication technologies, and operational readiness assessments. Ability to provide coordination, and support for a network infrastructure. 
Excellent planning, organizational, and problem-solving skills. Strong written and verbal communication skills, with the ability to draft clear and concise operational and technical plans. Ability to work in high-pressure environments and adapt to dynamic mission requirements. Ability to travel 30-40% for CONUS and OCONUS events.
</t>
    </r>
    <r>
      <rPr>
        <b/>
        <sz val="11"/>
        <color rgb="FF000000"/>
        <rFont val="Calibri"/>
        <family val="2"/>
        <scheme val="minor"/>
      </rPr>
      <t>Qualifications</t>
    </r>
    <r>
      <rPr>
        <sz val="11"/>
        <color indexed="8"/>
        <rFont val="Calibri"/>
        <family val="2"/>
        <scheme val="minor"/>
      </rPr>
      <t>:  This position requires a Secret security clearance.</t>
    </r>
  </si>
  <si>
    <r>
      <rPr>
        <b/>
        <sz val="11"/>
        <color rgb="FF000000"/>
        <rFont val="Calibri"/>
        <family val="2"/>
        <scheme val="minor"/>
      </rPr>
      <t>25-6220, Length 1 year:</t>
    </r>
    <r>
      <rPr>
        <sz val="11"/>
        <color indexed="8"/>
        <rFont val="Calibri"/>
        <family val="2"/>
        <scheme val="minor"/>
      </rPr>
      <t xml:space="preserve">
Review 7K + transactions between ABM and DTS to ensure that transactions adhere to DOD Financial Management Regulation (FMR) policy and regulation (i.e. ABM- correct color of money was used, funding request was justified with proper documentation, right funding vehicle was used for the transaction. DTS- Confirm that this was FO/Regional personnel or someone invited by FO/Region to use the budget label, compare with the alpha roster that the person is coded and used the budget label aligned with their color of money, and review if the reason for travel clearly stated). Support Chief of Staff in reporting and supporting HQ Senior Leader staff and Regional staff as needed through the budget life cycle process. The personnel will also be used to assist with any due outs and upcoming self-assessment of risk as determined by the Risk Management and Internal Controls (RMIC) Program to ensure efficient and effective management of government resources to protect against fraud, waste, and abuse. The job competencies include, financial management experience, attention to detail, effective time management and initiative.
Daily Tasks:
- Review authorizations and vouchers in the Defense Travel System on a daily basis to ensure that personnel is aligned correctly to FO/Region and the budget label, sufficient information on what the travel is for is included, and that the person is using the correct color of money.
- Review all funding requests in the Acquisitions Budget Management System (ABM) to ensure the correct funding vehicle was used, that the need was substantiated, and all documents are included.
- Respond to any ABM questions or request for assistance from the Resource Manager (RM) or Chief of Staff (COS) of the regions.
- Assist with monitoring funding spent vs. spend plan and pull reports as needed to support the Senior Financial Management Specialist.
- Support the Chief of Staff with due outs and action plans for the RMIC program and Annual Audit, Inspection, and evaluation (AI&amp;E) that will be conducted.
-Experience submitting transactions and funding requests within DAI is preferred.  
-Civilian experience/resume will be taken into consideration.
</t>
    </r>
    <r>
      <rPr>
        <b/>
        <sz val="11"/>
        <color rgb="FF000000"/>
        <rFont val="Calibri"/>
        <family val="2"/>
        <scheme val="minor"/>
      </rPr>
      <t>Qualifications</t>
    </r>
    <r>
      <rPr>
        <sz val="11"/>
        <color indexed="8"/>
        <rFont val="Calibri"/>
        <family val="2"/>
        <scheme val="minor"/>
      </rPr>
      <t>:  Secret clearance required. Member must be proficient in financial and administrative functions such as knowledge of the DoD FMR, PowerPoint, Excel and writing information papers.
Applications must provide the following documents:
· Military Bio
· Professional Resume
· Last three evaluations</t>
    </r>
  </si>
  <si>
    <t>O5</t>
  </si>
  <si>
    <t>25-6224</t>
  </si>
  <si>
    <t>G3 Chief</t>
  </si>
  <si>
    <t>25-6225</t>
  </si>
  <si>
    <t>25-6226</t>
  </si>
  <si>
    <t>G7 Chief</t>
  </si>
  <si>
    <t>25-6227</t>
  </si>
  <si>
    <t>Intelligence Advisor</t>
  </si>
  <si>
    <t>25-6228</t>
  </si>
  <si>
    <t>Maneuver Advisor</t>
  </si>
  <si>
    <t>25-6229</t>
  </si>
  <si>
    <t>Logistics/Sustainment Advisor</t>
  </si>
  <si>
    <t>25-6230</t>
  </si>
  <si>
    <t>Fires Advisor/ Transformation Planner</t>
  </si>
  <si>
    <t>25-6238</t>
  </si>
  <si>
    <t>Engineer</t>
  </si>
  <si>
    <t>E6:E7:E8:O1:O2:O3:W1</t>
  </si>
  <si>
    <t>25-6239</t>
  </si>
  <si>
    <t>DCSA - OCFO</t>
  </si>
  <si>
    <t>Financial Management Analyst</t>
  </si>
  <si>
    <t>USTRANSCOM-SDDC-HQ</t>
  </si>
  <si>
    <t>25-6246</t>
  </si>
  <si>
    <t>Mail and Security Operations Specialist</t>
  </si>
  <si>
    <r>
      <rPr>
        <b/>
        <sz val="11"/>
        <color rgb="FF000000"/>
        <rFont val="Calibri"/>
        <family val="2"/>
        <scheme val="minor"/>
      </rPr>
      <t>25-6238, Length 1 Year:</t>
    </r>
    <r>
      <rPr>
        <sz val="11"/>
        <color indexed="8"/>
        <rFont val="Calibri"/>
        <family val="2"/>
        <scheme val="minor"/>
      </rPr>
      <t xml:space="preserve">
Assist with executing system safety and environmental, safety and occupational health (ESOH) program. Assist with system safety and ESOH analyses of weapons such as underwater mines, projectiles, missiles, and all other energetic systems used on aircraft, vehicles, unmanned systems and shipboard platforms from an engineering perspective. Assist with analyses of system safety and ESOH documentation in support of program acquisition milestones. Assist with data analysis, interpretive techniques and methodologies of DoD weapons system during design, development, test, operations, maintenance, in-service, and disposal. Assist with developing safety data packages for weapon systems and weapon delivery systems to support review by independent safety review authorities. Assist prepare technical reports, plans, schedules, and proposals, review reports prepared by others and present technical data regarding DoD weapon systems and platforms.
</t>
    </r>
    <r>
      <rPr>
        <b/>
        <sz val="11"/>
        <color rgb="FF000000"/>
        <rFont val="Calibri"/>
        <family val="2"/>
        <scheme val="minor"/>
      </rPr>
      <t>Qualifications</t>
    </r>
    <r>
      <rPr>
        <sz val="11"/>
        <color indexed="8"/>
        <rFont val="Calibri"/>
        <family val="2"/>
        <scheme val="minor"/>
      </rPr>
      <t>:  Must currently hold a Secret Clearance. Must have appropriate educational/alternative qualifications to be considered for a professional Engineer position. Basic knowledge of analytical, evaluation, problem solving techniques necessary to perform professional scientific/engineering work.</t>
    </r>
  </si>
  <si>
    <r>
      <rPr>
        <b/>
        <sz val="11"/>
        <color rgb="FF000000"/>
        <rFont val="Calibri"/>
        <family val="2"/>
        <scheme val="minor"/>
      </rPr>
      <t>25-6246, Length 1 Year:</t>
    </r>
    <r>
      <rPr>
        <sz val="11"/>
        <color indexed="8"/>
        <rFont val="Calibri"/>
        <family val="2"/>
        <scheme val="minor"/>
      </rPr>
      <t xml:space="preserve">
Provides administrative and security support to Soldiers and civilians assigned to Tobyhanna Army Depot.  Will be assigned to Law Enforcement and Security Branch to support Mail Screening/Delivery, Pass an ID and security specialist operations.   Required to complete training and system access requirements for mail room and DEERS/RAPIDS verifying official.   May be assigned to provide administrative support working with Personnel Management Branch for maintaining TYAD Soldier Readiness to include access to IPPS-A, managing soldier travel (DTS) and tracking NCOER/OER, ACFT and annual requirements. May be assigned nonstandard work schedule and additional duty bus driver.
</t>
    </r>
    <r>
      <rPr>
        <b/>
        <sz val="11"/>
        <color rgb="FF000000"/>
        <rFont val="Calibri"/>
        <family val="2"/>
        <scheme val="minor"/>
      </rPr>
      <t>Qualifications</t>
    </r>
    <r>
      <rPr>
        <sz val="11"/>
        <color indexed="8"/>
        <rFont val="Calibri"/>
        <family val="2"/>
        <scheme val="minor"/>
      </rPr>
      <t>:  42A (HR Specialist) preferred or (00G) Immaterial with Secret Security Clearance. The work requires independent lifting of packages up to 45 lbs, extended periods of physical exertion from mail screening and delivery. Required to maintain Secret Clearance and Civilian/Military driver license. Will be trained for mail truck and bus license.
Applications must provide the following documents:
· Military Bio
· Professional Resume
· Soldier Talent Profile 
· Last three evaluations (if applicable)</t>
    </r>
  </si>
  <si>
    <r>
      <rPr>
        <b/>
        <sz val="11"/>
        <color rgb="FF000000"/>
        <rFont val="Calibri"/>
        <family val="2"/>
        <scheme val="minor"/>
      </rPr>
      <t>25-6224, Length 420 days</t>
    </r>
    <r>
      <rPr>
        <sz val="11"/>
        <color indexed="8"/>
        <rFont val="Calibri"/>
        <family val="2"/>
        <scheme val="minor"/>
      </rPr>
      <t xml:space="preserve">: Serves as G3 Chief for the Office of the Program Manager, Saudi Arabian National Guard Modernization Program (OPM- ANG). Responsible for the planning, coordination, synchronization, and execution of all operations by OPM- ANG, including a multi-billion-dollar Foreign Military Sales (FMS) program as well as advisory and partnership operations with the Saudi Arabian National Guard (SANG). Responsible for training, force-protection, readiness, orders production, and force development in support of OPM-SANG operations. Coordinates training and exercises with SANG and supervises the execution of seven FMS cases related to training and institutional development of SANG. Coordinates operations and information sharing with U.S. Army Security Assistance Command, U.S. Embassy - Riyadh, U.S. Army Central, U.S. Entral Command, and other forward stationed mission partners.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</si>
  <si>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25-6229 Length 420 days</t>
    </r>
    <r>
      <rPr>
        <sz val="11"/>
        <color indexed="8"/>
        <rFont val="Calibri"/>
        <family val="2"/>
        <scheme val="minor"/>
      </rPr>
      <t xml:space="preserve">: Logistics/ Sustainment Advisor for the G7 division within the Office of the Program Manager, Saudi Arabian National Guard (OPM-SANG) and Ministry of the National Guard (MNG) that supports over 134,000 Saudi Arabian National Guard Soldiers. Plans, prepares, and develops logistics analysis that will enhance the tactical capabilities and logistics sustainment functions of five logistical support battalions in direct support of five mechanized infantry brigades.  Assist in developing foreign military sales case development, coordination, and execution. Writes, reviews and assists in the development of doctrine to improve SANG logistics modernization and future vision initiatives. Assists in managing, directing, and evaluating a contractor work force.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</si>
  <si>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25-6228 Length 420 days:</t>
    </r>
    <r>
      <rPr>
        <sz val="11"/>
        <color indexed="8"/>
        <rFont val="Calibri"/>
        <family val="2"/>
        <scheme val="minor"/>
      </rPr>
      <t xml:space="preserve"> Maneuver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Note: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</si>
  <si>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25-6227, Length 420 days</t>
    </r>
    <r>
      <rPr>
        <sz val="11"/>
        <color indexed="8"/>
        <rFont val="Calibri"/>
        <family val="2"/>
        <scheme val="minor"/>
      </rPr>
      <t xml:space="preserve">: Intelligence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</si>
  <si>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25-6226, Length 420 days:</t>
    </r>
    <r>
      <rPr>
        <sz val="11"/>
        <color indexed="8"/>
        <rFont val="Calibri"/>
        <family val="2"/>
        <scheme val="minor"/>
      </rPr>
      <t xml:space="preserve">
Serves as the G7 Chief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Note: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</si>
  <si>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25-6225, Length 420 days:</t>
    </r>
    <r>
      <rPr>
        <sz val="11"/>
        <color indexed="8"/>
        <rFont val="Calibri"/>
        <family val="2"/>
        <scheme val="minor"/>
      </rPr>
      <t xml:space="preserve">
Serves as a key advisor to partner nation C5ISR efforts, providing expert advice and support on intelligence matters, including Intelligence Collection, analysis, dissemination, and Electromagnetic Warfare (EW) capabilities and operations. Regularly liaises with various agencies, including CMO, USARCENT, USCENTCOM, TRADOC, and other relevant organizations, to ensure seamless C5ISR operations and address emerging threats or capabilities. Develops, implements, and advises on C5ISR policies, procedures, standards, and capabilities to support and enhance partner intelligence and EW capabilities.
OPM-SANG is the original and premier security assistance organization across the Department of Defense.
***To be considered please add the following: ARB/ORB IMR Military Bio Last 3 OERs/NCOERs SSC DA Form 1059 DA Form 705 DA Form 5500/5501 (if required) DD Form 3349 (if applicable) DA Form 5016 or NGB23 DA Form 1506 Security Clearance
Verification Memo</t>
    </r>
  </si>
  <si>
    <t>25-6252</t>
  </si>
  <si>
    <t>25-6254</t>
  </si>
  <si>
    <t>Small Business Chief</t>
  </si>
  <si>
    <t>E6:E7:E8:O3:O4</t>
  </si>
  <si>
    <t>Security Specialist</t>
  </si>
  <si>
    <t>25-6260</t>
  </si>
  <si>
    <t>Contracting Officer Representative</t>
  </si>
  <si>
    <r>
      <rPr>
        <b/>
        <sz val="11"/>
        <color rgb="FF000000"/>
        <rFont val="Calibri"/>
        <family val="2"/>
        <scheme val="minor"/>
      </rPr>
      <t>25-6252, Length 1 Year:</t>
    </r>
    <r>
      <rPr>
        <sz val="11"/>
        <color indexed="8"/>
        <rFont val="Calibri"/>
        <family val="2"/>
        <scheme val="minor"/>
      </rPr>
      <t xml:space="preserve">
MOS: 92A, 92Y Security Clearance: Secret
Incumbent serves as a specialist to the Accountable Property Officer for DCSA activities worldwide. Participates in the execution and planning of assignments in the areas of accountable property and supply. Responsibilities consist of analysis, development, implementation and controls of the program as required to meet short, mid and long range planning requirements in support of the assigned mission. Participates in the development of policies, methods, strategies and effectiveness of the programs.
Participates in procurement, accountability, disposition and audit trail procedures for an account in excess of $300M. Maintains all records pertaining to equipment and supplies in current status and prepares related reports, to include Report of Survey and Government Property Lost or Destroyed. Monitors entire cycle of all property supplies and equipment from acquisition to disposal to ensure each item is properly recorded in the inventory. Determines accuracy of property and supply record. Approves and records adjustments after appropriate investigation. Prepares required correspondence relative to changes to procedures involving supply, authorization and funds control on all supplies and equipment.
Reviews, evaluates and makes recommendations regarding the acquisition of equipment and supplies. Analyzes accountable records for inclusion in plans related to replacement, lease or local purchase. Ensures that all applicable items of accountability are documented and input into the system for accountable purposes.  Provides technical advice and interpretation of directives and regulations and inputs to IOP/SOP and HIS, etc. to implement higher headquarters directives at DCSA. Serves as the point of contact for issues pertaining to accountability of DCSA property.  Applies technical and subject matter knowledge in problem solving and provides technical advice and guidance to DCSA personnel regarding the property accountability system and procedural/policy guidelines.
Other key duties include but not limited to issue, ship, receive, turn-in, &amp; disposal of electronic devices; generating, scanning, and filing accountable documents. Working ServiceNow requests, coordinating appointments or packing &amp; shipping assets for customers. Customer service; answering customer questions; assisting them, or directing them to applicable IT help desk personnel. Any other duties assigned by the supervisor.
</t>
    </r>
    <r>
      <rPr>
        <b/>
        <sz val="11"/>
        <color rgb="FF000000"/>
        <rFont val="Calibri"/>
        <family val="2"/>
        <scheme val="minor"/>
      </rPr>
      <t>Qualifications:</t>
    </r>
    <r>
      <rPr>
        <sz val="11"/>
        <color indexed="8"/>
        <rFont val="Calibri"/>
        <family val="2"/>
        <scheme val="minor"/>
      </rPr>
      <t xml:space="preserve">  Knowledge of a wide range of federal stock record systems, processes, policies, procedures, and regulations to assure that stock accountability, projections, and submissions conform to requirements.
Knowledge of inventory management procedures including operation of automated systems for same.  Knowledge of Defense Property Accounting Systems (is a plus). 
Ability to perform independently, with little to no supervision, or as a team member; detail oriented and accountable for ones actions.</t>
    </r>
  </si>
  <si>
    <r>
      <rPr>
        <b/>
        <sz val="11"/>
        <color rgb="FF000000"/>
        <rFont val="Calibri"/>
        <family val="2"/>
        <scheme val="minor"/>
      </rPr>
      <t>25-6254, Length 1 Year:</t>
    </r>
    <r>
      <rPr>
        <sz val="11"/>
        <color indexed="8"/>
        <rFont val="Calibri"/>
        <family val="2"/>
        <scheme val="minor"/>
      </rPr>
      <t xml:space="preserve">
Selected individual will serve in the small business role of the Pittsburgh District of the US Army Corps of Engineers. Responsible for administering all aspects of the District's Small Business Program including setting and achieving goals, outreach events, and coordination with sister districts and the Enterprise. The selected individual has a very autonomous role and coordinates closely with the District's contracting office on a large Civil Works annual program in excess of $300M. This position directly supports the operations and maintenance of critical infrastructure to enable the nation's industrial base to provide support to the warfighter.
Selection made following interview with the District Deputy Commander.
</t>
    </r>
    <r>
      <rPr>
        <b/>
        <sz val="11"/>
        <color rgb="FF000000"/>
        <rFont val="Calibri"/>
        <family val="2"/>
        <scheme val="minor"/>
      </rPr>
      <t>Qualifications</t>
    </r>
    <r>
      <rPr>
        <sz val="11"/>
        <color indexed="8"/>
        <rFont val="Calibri"/>
        <family val="2"/>
        <scheme val="minor"/>
      </rPr>
      <t>:  DAWIA level 3 / 1102 experience</t>
    </r>
  </si>
  <si>
    <r>
      <rPr>
        <b/>
        <sz val="11"/>
        <color rgb="FF000000"/>
        <rFont val="Calibri"/>
        <family val="2"/>
        <scheme val="minor"/>
      </rPr>
      <t>25-6260, Length 1 year:</t>
    </r>
    <r>
      <rPr>
        <sz val="11"/>
        <color indexed="8"/>
        <rFont val="Calibri"/>
        <family val="2"/>
        <scheme val="minor"/>
      </rPr>
      <t xml:space="preserve">
This position serves as a Contracting Officer's Representative (COR), acting as a crucial link between NSWC PCD - S Department and its contractors to ensure the successful execution of projects. 
Key responsibilities include:
Contract Management: Overseeing all aspects of contract administration, ensuring strict adherence to policies, and diligently monitoring technical task execution.
Performance Monitoring: Continuously tracking contract progress, analyzing reports, and verifying that deliverables meet the required standards.
Financial Oversight: Providing expert advice on funding limitations, budget considerations, and compliance guidelines to optimize resource allocation.
Program Analysis: Utilizing strong analytical skills to evaluate program effectiveness, conduct financial assessments, and recommend improvements.
Problem Solver: Proactively identifying and resolving contractual, funding, or performance roadblocks, promptly escalating issues as needed.
Communication &amp; Collaboration: Fostering strong working relationships with internal teams, contractors, and management through excellent written and oral communication. This includes delivering impactful presentations that clearly articulate program challenges and offer well-defined solutions.
Technical Proficiency: Demonstrating mastery of data management tools like Excel and Access, along with web-based applications, to effectively manage and analyze contract data.
This role demands a highly organized and skilled individual with a deep understanding of both defense contracting and financial management. You must possess strong analytical abilities, a proven track record of successfully navigating the complexities of government contracting, and the leadership skills to guide contractor teams. Your mission: ensure projects stay on track, within budget, and compliant with all regulations.
</t>
    </r>
    <r>
      <rPr>
        <b/>
        <sz val="11"/>
        <color rgb="FF000000"/>
        <rFont val="Calibri"/>
        <family val="2"/>
        <scheme val="minor"/>
      </rPr>
      <t>Qualifications</t>
    </r>
    <r>
      <rPr>
        <sz val="11"/>
        <color indexed="8"/>
        <rFont val="Calibri"/>
        <family val="2"/>
        <scheme val="minor"/>
      </rPr>
      <t>:  Candidate must have a DoD Contracting Professional Certification
Applicant must have significant experience in DoD Contracting 
If enlisted, applicant must possess AFSC skill level 6C051 to qualify
If officer, applicant must be a AFSC 64PX</t>
    </r>
  </si>
  <si>
    <t>25-6269</t>
  </si>
  <si>
    <t>25-6270</t>
  </si>
  <si>
    <t>DCSA - PEO - CSMO</t>
  </si>
  <si>
    <t>Cloud Operations Network Engineer</t>
  </si>
  <si>
    <t>E6:E7:E9:O1:O2:O3:W1:W2:W3:W4</t>
  </si>
  <si>
    <t>25-6272</t>
  </si>
  <si>
    <t>USACE - Jacksonville District (SAC)</t>
  </si>
  <si>
    <t>Project Engineer/ Project Manager</t>
  </si>
  <si>
    <t>Miramar</t>
  </si>
  <si>
    <t>25-6273</t>
  </si>
  <si>
    <t>OO-ALC - 309 AMXG - 572 AMXS</t>
  </si>
  <si>
    <t>Crew Chief</t>
  </si>
  <si>
    <t>25-6276</t>
  </si>
  <si>
    <t>Logistical Assistant</t>
  </si>
  <si>
    <r>
      <rPr>
        <b/>
        <sz val="11"/>
        <color rgb="FF000000"/>
        <rFont val="Calibri"/>
        <family val="2"/>
        <scheme val="minor"/>
      </rPr>
      <t>25-6273, Length 1 Year:</t>
    </r>
    <r>
      <rPr>
        <sz val="11"/>
        <color indexed="8"/>
        <rFont val="Calibri"/>
        <family val="2"/>
        <scheme val="minor"/>
      </rPr>
      <t xml:space="preserve">
The primary purpose of this position is to maintain and test newly modified and extensively modified fifth generation fighter aircraft, from engine installation, engine run, prep for flight and test flight of the aircraft and aircraft modifications. Works with engineers and SPO (System Program Office) installing and testing modifications designed to enhance fighter  performance. Must know theory of operation, troubleshoot, overhaul and test environmental control system, electrical systems, hydraulics, pneudralics, limited avionics, test and run various different types of engines.
</t>
    </r>
    <r>
      <rPr>
        <b/>
        <sz val="11"/>
        <color rgb="FF000000"/>
        <rFont val="Calibri"/>
        <family val="2"/>
        <scheme val="minor"/>
      </rPr>
      <t>Qualifications</t>
    </r>
    <r>
      <rPr>
        <sz val="11"/>
        <color indexed="8"/>
        <rFont val="Calibri"/>
        <family val="2"/>
        <scheme val="minor"/>
      </rPr>
      <t>:  5/7 level with F22/F-35 experience</t>
    </r>
  </si>
  <si>
    <r>
      <rPr>
        <b/>
        <sz val="11"/>
        <color rgb="FF000000"/>
        <rFont val="Calibri"/>
        <family val="2"/>
        <scheme val="minor"/>
      </rPr>
      <t>25-6270, Length 1 Year:</t>
    </r>
    <r>
      <rPr>
        <sz val="11"/>
        <color indexed="8"/>
        <rFont val="Calibri"/>
        <family val="2"/>
        <scheme val="minor"/>
      </rPr>
      <t xml:space="preserve">
MULTIPLE LOCATIONS: Farmer's Branch, TX/Ft Meade, MD/Quantico, VA
Develop automation to deployed custom broker application, allowing for federated sign on of AWS Console using Keycloak and AD credentials to multiple AWS accounts using STS. Utilized Terraform, CloudFormation, Bash, and others. Deployed and configured SEIM OpenSearch to ingest logs from multiple disjointed accounts into single dashboard for security monitoring using S3, Lambda, Firehose &amp; KMS.  Document design specifications, installation instructions, and other system-related information.  Proven ability to take application from concept to delivery within stakeholder agreed timeline.  Manage team of full stack developers, running daily Scrum and TEMs meetings.  Use agile methodology to take applications from concept to market, managing budget, process, and personnel. intimate understanding of the full cycle of the development process to take an application on-prem to cloud-native. Extensive experience in interviewing and hiring developers of all skill levels to meet the need of a program. "Backstop" for problems for Tier 3 or Engineering teams, solving complex problems in both Linux (RHEL) and Windows OS. Managed AWS/Cloud pipelines for containerized services, including the implementation of IaC and SaaS. Managed network traffic, IPSec VPN Tunnels, Routing Tables, NACLS, Security Groups, and Firewall Rules. Designed complex solutions in AWS based on government requirements. Designed and wrote automations to execute repeatable actions.
*Civilian experience will be considered for position eligibility
</t>
    </r>
    <r>
      <rPr>
        <b/>
        <sz val="11"/>
        <color rgb="FF000000"/>
        <rFont val="Calibri"/>
        <family val="2"/>
        <scheme val="minor"/>
      </rPr>
      <t>Qualifications</t>
    </r>
    <r>
      <rPr>
        <sz val="11"/>
        <color indexed="8"/>
        <rFont val="Calibri"/>
        <family val="2"/>
        <scheme val="minor"/>
      </rPr>
      <t>:  Secret Clearance is required Certificates Basic: GISF or CND or SSCP/ Intermediate: CSC or GCLD or CASP+ or CCSP or Cloud+ or GSEC/Advanced: FITSP-D or GCSA or CISSP-ISSEP (Good to Have)
Applications must provide the following documents:
· Military Bio
· Professional Resume
· Last three evaluations</t>
    </r>
  </si>
  <si>
    <t>MD, TX, VA</t>
  </si>
  <si>
    <r>
      <rPr>
        <b/>
        <sz val="11"/>
        <color rgb="FF000000"/>
        <rFont val="Calibri"/>
        <family val="2"/>
        <scheme val="minor"/>
      </rPr>
      <t>25-6272, Length 1 Year:</t>
    </r>
    <r>
      <rPr>
        <sz val="11"/>
        <color indexed="8"/>
        <rFont val="Calibri"/>
        <family val="2"/>
        <scheme val="minor"/>
      </rPr>
      <t xml:space="preserve">
Project Engineer / Project Manager for large Civil Works projects constructing the Broward County Water Preserve Area C-11 Impoundment that consists of levees, cutoff walls, water control structures, and massive amounts of earthwork. Project Manager duties will consist of coordinating with local stakeholders such as the city, county, adjacent property owners and SFWMD. Project Engineer duties will involve performing quality assurance and contract administration, including but not limited to, performing inspections, reviewing submittals, responding to requests for information and executing contract modifications, etc.
Applicants must interview and be selected by District Command - Jacksonville.
</t>
    </r>
    <r>
      <rPr>
        <b/>
        <sz val="11"/>
        <color rgb="FF000000"/>
        <rFont val="Calibri"/>
        <family val="2"/>
        <scheme val="minor"/>
      </rPr>
      <t>Qualifications</t>
    </r>
    <r>
      <rPr>
        <sz val="11"/>
        <color indexed="8"/>
        <rFont val="Calibri"/>
        <family val="2"/>
        <scheme val="minor"/>
      </rPr>
      <t>:  The candidate should have experience in construction and/or design, with a degree in engineering or construction management preferred.</t>
    </r>
  </si>
  <si>
    <r>
      <rPr>
        <b/>
        <sz val="11"/>
        <color rgb="FF000000"/>
        <rFont val="Calibri"/>
        <family val="2"/>
        <scheme val="minor"/>
      </rPr>
      <t>25-6269, Length 1 Year:</t>
    </r>
    <r>
      <rPr>
        <sz val="11"/>
        <color indexed="8"/>
        <rFont val="Calibri"/>
        <family val="2"/>
        <scheme val="minor"/>
      </rPr>
      <t xml:space="preserve">
Apply personnel security principles and methods to review security clearance paperwork, to process initial clearances, periodic re-investigations, clearance upgrades/downgrades, continuous evaluation process, and to assist in the adjudication and appeals processes. Evaluate, analyze, and collect information pertaining to completed background investigations conducted by the appropriate authorities.  Determine the suitability and security eligibility of individuals for entry and retention in sensitive and non-sensitive positions. Evaluate internal and external security clearance requests and ensures applicants’ actions are consistent with regulatory requirements. Coordinate development of and document access authorization justification and rationale for positions requiring access. Analyze and report on clearances and appeal findings to senior security officials and make appropriate notifications.  Develop, execute, and evaluate educational programs to ensure security awareness.  Ensure security awareness education and training requirements are established and implemented.
</t>
    </r>
    <r>
      <rPr>
        <b/>
        <sz val="11"/>
        <color rgb="FF000000"/>
        <rFont val="Calibri"/>
        <family val="2"/>
        <scheme val="minor"/>
      </rPr>
      <t>Qualifications</t>
    </r>
    <r>
      <rPr>
        <sz val="11"/>
        <color indexed="8"/>
        <rFont val="Calibri"/>
        <family val="2"/>
        <scheme val="minor"/>
      </rPr>
      <t>:  Active TS/SCI Clearance</t>
    </r>
  </si>
  <si>
    <r>
      <rPr>
        <b/>
        <sz val="11"/>
        <color rgb="FF000000"/>
        <rFont val="Calibri"/>
        <family val="2"/>
        <scheme val="minor"/>
      </rPr>
      <t>25-6276, Length 1 Year:</t>
    </r>
    <r>
      <rPr>
        <sz val="11"/>
        <color indexed="8"/>
        <rFont val="Calibri"/>
        <family val="2"/>
        <scheme val="minor"/>
      </rPr>
      <t xml:space="preserve">
Develop and execute logistics and supply chain plans in collaboration with command staff to support RDER training and experimentation events. Maintain a comprehensive inventory of all equipment, supplies, and materials required for field exercises and prototype experimentation operations. Coordinate and manage procurement, transportation, and distribution of mission-essential equipment, ensuring timely and efficient delivery to operational sites. Oversee and maintain logistical readiness by conducting regular audits and assessments of supply chain operations. Implement innovative supply chain management strategies to optimize resource allocation and enhance operational efficiency. Monitor and ensure compliance with all regulatory and security requirements related to logistics, supply chain operations, and material handling.Develop detailed logistics plans that align with OUSD supervision and the RDER Task Force Commanders’ strategic goals, ensuring mission success. Provide guidance on logistics and supply chain best practices to RDER personnel, enhancing overall mission readiness. Proven experience in logistics, supply chain management, or a related field, preferably in a defense or military context. Strong knowledge of military logistics, procurement processes, and inventory management. Ability to coordinate and manage supply chain operations in high-tempo environments. Excellent planning, organizational, and problem-solving skills. Strong written and verbal communication skills, with the ability to draft clear and concise logistics plans and reports. Ability to work in high-pressure environments and adapt to dynamic mission requirements.  Must be proficient and experienced with Command Supply Discipline Program (CSDP). Will be over Key Control and facility management.
</t>
    </r>
    <r>
      <rPr>
        <b/>
        <sz val="11"/>
        <color rgb="FF000000"/>
        <rFont val="Calibri"/>
        <family val="2"/>
        <scheme val="minor"/>
      </rPr>
      <t>Qualifications</t>
    </r>
    <r>
      <rPr>
        <sz val="11"/>
        <color indexed="8"/>
        <rFont val="Calibri"/>
        <family val="2"/>
        <scheme val="minor"/>
      </rPr>
      <t>:  Secret Security clearance with the ability to obtain Top Secret clearance. Supply room experience. Ability to travel 30-40% for CONUS and OCONUS events</t>
    </r>
  </si>
  <si>
    <t>25-6279</t>
  </si>
  <si>
    <t>DISA - SD512</t>
  </si>
  <si>
    <t>Operations Support</t>
  </si>
  <si>
    <t>Jacksonville</t>
  </si>
  <si>
    <t>Civil Engineer</t>
  </si>
  <si>
    <t>O3:O4:O5:W4:W5</t>
  </si>
  <si>
    <t>25-6285</t>
  </si>
  <si>
    <t>O4:O5:W5</t>
  </si>
  <si>
    <t>25-6287</t>
  </si>
  <si>
    <t>Lead Civil Engineer</t>
  </si>
  <si>
    <r>
      <rPr>
        <b/>
        <sz val="11"/>
        <color rgb="FF000000"/>
        <rFont val="Calibri"/>
        <family val="2"/>
        <scheme val="minor"/>
      </rPr>
      <t>25-6279, Length 1 Year:</t>
    </r>
    <r>
      <rPr>
        <sz val="11"/>
        <color indexed="8"/>
        <rFont val="Calibri"/>
        <family val="2"/>
        <scheme val="minor"/>
      </rPr>
      <t xml:space="preserve">
Performs duties in SD5 Mobility which includes DMUC, DMCC-S and DMCC-TS programs. This position provides critical operations (OPS) support to ensure that devices are available, tracked, provisioned, and delivered on a timely basis.  Support and availability are also cornerstones of providing this service to both DoD and non-DoD customers. The following duties are key to providing ongoing support:
• Prepares, coordinates, and tracks property at various locations, CONUS and OCONUS. 
• Responds to customer requests that are escalated to the OPS regarding new device requests, trouble tickets and RFIs. 
• Monitors and updates the ITSM ticket queue and SharePoint tracker.
• Conducts a Weekly ITSM Ticket Review with the current contractor and government team. 
• Collects weekly metrics and documents them in a briefing for senior leadership.
• Assists with providing customers with the status of their DoD365 Migration. 
• Assists the HaC Team with troubleshooting devices for Leadership as needed. 
• Assists customers with placing orders in DISA Storefront.
• Assists the CTR SMIT with approving orders in DISA Storefront as needed. 
• Sends Quarterly process updates to the edge sites and field offices. 
• Leads weekly meetings with the edge sites to ensure that needs are being met; i.e. latest image being used, training on device provisioning and PKI. Reports any deviations to the mobility program leadership.
• Adds and removes new employees to the Authorized Provisioners list and provides it to NetOps. 
• Maintains user’s hotspot profile statuses in AT&amp;T and created/removed user profiles.
• Assists with O365 Migration, which requires updating NETOPS on the users provided by DEOS for migration. Ensures migrations took place on time.
• Mobility Endpoint Protection (MEP) support.
• Maintains a “Continuity Book” for all duties.
• Other duties as assigned to support mobility operations.\
Qualifications:  Secret clearance required</t>
    </r>
  </si>
  <si>
    <r>
      <rPr>
        <b/>
        <sz val="11"/>
        <color rgb="FF000000"/>
        <rFont val="Calibri"/>
        <family val="2"/>
        <scheme val="minor"/>
      </rPr>
      <t>25-6285, Length 1 Year:</t>
    </r>
    <r>
      <rPr>
        <sz val="11"/>
        <color indexed="8"/>
        <rFont val="Calibri"/>
        <family val="2"/>
        <scheme val="minor"/>
      </rPr>
      <t xml:space="preserve">
Incumbent will provide engineering technical guidance for all aspects of geotechnical design, construction, and operations for earth and rockfill dams, levees, outlet works, spillway structures, pumping stations, bulkheads, cutoff walls. Serve as a technical expert responsible for the evaluation of embankments and subsurface conditions involving complex soil conditions for earth and rockfill dams, levees, outlet works, spillway structures, pumping stations, bulkheads, cutoff walls. Serve as an Embankment and Seepage Analysis specialist responsible for the evaluation of embankment stability and seepage flow in both soil and foundation rock masses as well as the investigation, determination, and application. May lead a team of geotechnical engineers with responsibility for planning, leading, coordinating, reviewing, and providing engineering technical guidance for all aspects for Civil Works Water Resource, Military, and Support-for-Others projects.
Qualifications:  P.E. License require</t>
    </r>
  </si>
  <si>
    <r>
      <rPr>
        <b/>
        <sz val="11"/>
        <color rgb="FF000000"/>
        <rFont val="Calibri"/>
        <family val="2"/>
        <scheme val="minor"/>
      </rPr>
      <t>25-6287, Length 1 Year:</t>
    </r>
    <r>
      <rPr>
        <sz val="11"/>
        <color indexed="8"/>
        <rFont val="Calibri"/>
        <family val="2"/>
        <scheme val="minor"/>
      </rPr>
      <t xml:space="preserve">
Ensures that the organizations strategic plan, mission, vision, and values are communicated to the SAJ Cadre. Articulates and communicates to the Cadre the assignment, project, objectives of the risk assessment, actionable events, milestones, and/or program issues under review, and deadlines and time frames for completion. 
Coaches the Cadre in the selection and application of appropriate engineering methods and techniques, provide advice on work methods, practices, and procedures, and assist the team and/or individual members in identifying the parameters of a viable solution. 
Leads the Cadre in identifying, distributing, and balancing workload and tasks among employees in accordance with established workflow, skill level and/or engineering discipline; making adjustments to accomplish the workload in accordance with established priorities to ensure timely accomplishment of assigned team tasks; and ensuring that each employee has an integral role in developing the final team product. 
Serves on technical review teams and quality assurance teams. Reviews and makes recommendations on the approval of various reports and decision documents. Interprets guidance and provides technical direction consistent with USACE policy to USACE districts and architect-engineer (A/E) firms.
</t>
    </r>
    <r>
      <rPr>
        <b/>
        <sz val="11"/>
        <color rgb="FF000000"/>
        <rFont val="Calibri"/>
        <family val="2"/>
        <scheme val="minor"/>
      </rPr>
      <t>Qualifications</t>
    </r>
    <r>
      <rPr>
        <sz val="11"/>
        <color indexed="8"/>
        <rFont val="Calibri"/>
        <family val="2"/>
        <scheme val="minor"/>
      </rPr>
      <t>:  PG or PE is required</t>
    </r>
  </si>
  <si>
    <t>25-6007</t>
  </si>
  <si>
    <t>Human Resources Specialist</t>
  </si>
  <si>
    <t>DCSA - EEO</t>
  </si>
  <si>
    <t>Quantico</t>
  </si>
  <si>
    <t>25-6301</t>
  </si>
  <si>
    <t>E5:E6:E7:E8:E9:O1:O2:O3:O4:O5:W1:W2:W3:W4:W5</t>
  </si>
  <si>
    <t>25-6305</t>
  </si>
  <si>
    <t>JMC-Tooele Army Depot</t>
  </si>
  <si>
    <t>Tooele</t>
  </si>
  <si>
    <t>25-6306</t>
  </si>
  <si>
    <t>Installation Security Guard</t>
  </si>
  <si>
    <t>Pickstown</t>
  </si>
  <si>
    <t>SD</t>
  </si>
  <si>
    <t>25-6312</t>
  </si>
  <si>
    <r>
      <rPr>
        <b/>
        <sz val="11"/>
        <color rgb="FF000000"/>
        <rFont val="Calibri"/>
        <family val="2"/>
        <scheme val="minor"/>
      </rPr>
      <t>25-63014,  Length 1 Year:</t>
    </r>
    <r>
      <rPr>
        <sz val="11"/>
        <color indexed="8"/>
        <rFont val="Calibri"/>
        <family val="2"/>
        <scheme val="minor"/>
      </rPr>
      <t xml:space="preserve">
The incumbent will perform as an engineer for small caliber (0.22-0.5 CAL) ammunition. Specific duties and responsibilities include: provide technical, engineering, logistics, testing, and project management support. Support for the Special Operations Command, Navy Small Arms Program Office and Naval Special Warfare to include all small caliber ammunition types and calibers as well as weapons including carbines, family of sniper weapons, machine guns, shotguns and pistols. The incumbent must be able to perform their duties with minimal supervision and management oversight. Support development or testing of new equipment/material/concept adding to the operational ability and usefulness of what exists or develops new equipment/system having new features, or significantly adds to the understanding and usefulness of previously unexplained and untested phenomena.  Develop plans and procedures for existing knowledge and tests for new ideas and concepts, and technically defend ideas. Engineers or scientists at this level work as leads on varied, complex state-of-the-art equipment systems, combat subsystems, and/or unique equipment systems and subsystems requiring the application of advanced scientific and engineering theories, concepts, and principles. As a specialist for an assigned function, type of equipment or subject area, the employee provides expertise in research, development, test and evaluation, acquisition engineering, in service engineering or sustainment of new or improved systems, subsystems or equipment, advancement of technology, or resolution of controversial or novel problems. Some engineers or scientists may provide technical  leadership to a group of engineers, scientists and technical support staff, responsible for a small to medium project/program requiring the services of Level 3 and 4 employees or contractors.
</t>
    </r>
    <r>
      <rPr>
        <b/>
        <sz val="11"/>
        <color rgb="FF000000"/>
        <rFont val="Calibri"/>
        <family val="2"/>
        <scheme val="minor"/>
      </rPr>
      <t>Qualifications</t>
    </r>
    <r>
      <rPr>
        <sz val="11"/>
        <color indexed="8"/>
        <rFont val="Calibri"/>
        <family val="2"/>
        <scheme val="minor"/>
      </rPr>
      <t>:  Maintain security clearance eligibility for access of SECRET.  Travel up to 30%. Certifications:  DAWIA - Level II; N-ETM Explosives Certification.  Exposure to weapons and ammunition test equipment, hearing abatement program, and PPE necessary for explosions required. Physical requirements:  lifting 50lbs, crawling, squatting, kneeling, prone positions. No profiles accepted that would disqualify candidate from successfully achieving explosives certification.</t>
    </r>
  </si>
  <si>
    <r>
      <rPr>
        <b/>
        <sz val="11"/>
        <color rgb="FF000000"/>
        <rFont val="Calibri"/>
        <family val="2"/>
        <scheme val="minor"/>
      </rPr>
      <t>25-6312, Length 179 days</t>
    </r>
    <r>
      <rPr>
        <sz val="11"/>
        <color indexed="8"/>
        <rFont val="Calibri"/>
        <family val="2"/>
        <scheme val="minor"/>
      </rPr>
      <t xml:space="preserve">
USACE Construction Control Representative in support of the Fort Randall Major Unit Rehabilitation Project, Fort Randall Dam, Pickstown, SD.
Serves as Construction Representative with full responsibility for the management and surveillance of assigned construction and/or remediation projects, which constitute a major portion of the total construction activity, or several smaller projects within a geographical area. Advises lower grade personnel as required. Provides technical assistance and support on the review of project plans and specifications to determine site compatibility and anticipated problems. Informs contractor on requirements concerning construction scheduling, progress reporting, work acceptance procedures, safety measures, wage and hour law observance, labor relations and other matters related to contractual performance. Discusses principal construction features, requirements and shop drawings in terms of field construction conditions both before and during work performance. Reviews, advises on and evaluates contractors quality assurance system. Observes and investigates all construction phases to insure compliance with contract schedules, specifications and shop drawings; identify actual or potential problems and determine necessity for changes or remedial action. Makes recommendations for changes in construction to meet field conditions. Makes on-the-spot decisions to avoid delays in construction with respect to minor changes in construction, deviations from schedules, substitution of materials, and resolution of disputes over the acceptability of work. Inspects materials and equipment received on-site for adherence to approved samples or shop drawings, rejecting items of non-conformance. Prepares various reports and correspondence pertaining to such matters as progress, payments, modifications, materials, delays in construction, etc., as relates to field construction activities.
KEY RESPONSIBILITIES
Safety: Ensures the safety of Government staff on the project and the teams assurance of KTR safety program.
Quality: Coordinates/Reviews/approvals, submittals, RFIs, Plans, meetings, and inspections.
Schedule: Manages KTR to approved schedule to ensure project is completed within stakeholder managed expectations.
Contract Administration: Prepares daily Quality Assurance Report. Reviews and prepares other administrative documentation.
</t>
    </r>
    <r>
      <rPr>
        <b/>
        <sz val="11"/>
        <color rgb="FF000000"/>
        <rFont val="Calibri"/>
        <family val="2"/>
        <scheme val="minor"/>
      </rPr>
      <t>Qualifications</t>
    </r>
    <r>
      <rPr>
        <sz val="11"/>
        <color indexed="8"/>
        <rFont val="Calibri"/>
        <family val="2"/>
        <scheme val="minor"/>
      </rPr>
      <t>:  Army Engineer Officer with experience in Construction Management. USACE experience preferred.
*Contracting Officer Representative (COR) certification and experience preferred
Enlisted: 12B/C/H/K/P/R/N/T; Warrant: 120A; Officer: 12A</t>
    </r>
  </si>
  <si>
    <r>
      <rPr>
        <b/>
        <sz val="11"/>
        <color rgb="FF000000"/>
        <rFont val="Calibri"/>
        <family val="2"/>
        <scheme val="minor"/>
      </rPr>
      <t>25-6306, Length 1 Year:</t>
    </r>
    <r>
      <rPr>
        <sz val="11"/>
        <color indexed="8"/>
        <rFont val="Calibri"/>
        <family val="2"/>
        <scheme val="minor"/>
      </rPr>
      <t xml:space="preserve">
Tobyhanna Army Depot, in Northeastern Pennsylvania, Seeks Installation Security Guard (02C) Combat Arms Immaterial. 
Duties include: Will be assigned law enforcement/security duties to uphold Federal Laws and Regulations, maintain good order and discipline, and support the installation commander's law enforcement and security requirements. Typical duties include foot a patrol and control of pedestrian and vehicular traffic and conducting random anti-terrorism measures (RAM) in accordance with local regulations and policies.  02C soldiers will be assigned to access control points as Security Guard.  May be assigned nonstandard work schedule and additional duty of mail screening. mail delivery, providing ID and badging for access control or bus driver.
</t>
    </r>
    <r>
      <rPr>
        <b/>
        <sz val="11"/>
        <color rgb="FF000000"/>
        <rFont val="Calibri"/>
        <family val="2"/>
        <scheme val="minor"/>
      </rPr>
      <t>Qualifications</t>
    </r>
    <r>
      <rPr>
        <sz val="11"/>
        <color indexed="8"/>
        <rFont val="Calibri"/>
        <family val="2"/>
        <scheme val="minor"/>
      </rPr>
      <t>:  (02C) Combat Arms Immaterial with secret security clearance and drivers license.  Must be able to pass training requirements related to law enforcement work functions as prescribed by policy, regulations or statutes.  These include, but not limited to: weapons qualifications, first aid/CPR and National Incident Management System (NIMS) training requirements. The work requires extended periods of physical exertion derived from such activities as running, walking, and occasionally lifting.
Applications must provide the following documents:
· Military Bio
· Professional Resume
· Soldier Talent Profile 
· Last three evaluations (if applicable)</t>
    </r>
  </si>
  <si>
    <r>
      <rPr>
        <b/>
        <sz val="11"/>
        <color rgb="FF000000"/>
        <rFont val="Calibri"/>
        <family val="2"/>
        <scheme val="minor"/>
      </rPr>
      <t>25-6007, Length 1 Year:</t>
    </r>
    <r>
      <rPr>
        <sz val="11"/>
        <color indexed="8"/>
        <rFont val="Calibri"/>
        <family val="2"/>
        <scheme val="minor"/>
      </rPr>
      <t xml:space="preserve">
Supports CAC/IDS/AIE badging and fingerprinting. Also supports mail operations with additional duties related to
Emergency Operations Center admin, and exercise support. Required to complete training and system access requirements for mail room, CAC/IDS/AIE badging and fingerprinting. Also, liaises and provides administrative support to Soldiers and civilians assigned to Tobyhanna Army Depot. Responsibilities include but are not limited to HR support and services for operations, orders preparation, IPPS-A actions, NCOER/OER tracking, MEDPRO's, SGLI and all other readiness requirements and services requirements. Work with staff elements in the command and unit in the AOR to ensure compliance with orders and requirements from the command and higher headquarters.
</t>
    </r>
    <r>
      <rPr>
        <b/>
        <sz val="11"/>
        <color rgb="FF000000"/>
        <rFont val="Calibri"/>
        <family val="2"/>
        <scheme val="minor"/>
      </rPr>
      <t>Qualifications</t>
    </r>
    <r>
      <rPr>
        <sz val="11"/>
        <color indexed="8"/>
        <rFont val="Calibri"/>
        <family val="2"/>
        <scheme val="minor"/>
      </rPr>
      <t>:  Candidate must have knowledge and functionality of DEERS, IPPS-A, DTMS, DTS. Requires Administrative and Operations Skills, secret clearance, able to stand for long periods, lift 70 lbs., driver's license and meet USPS and DOD requirement to handle sensitive material. A valid security clearance is required.
Applications must provide the following documents:
· Military Bio
· Professional Resume
· Last three evaluations</t>
    </r>
  </si>
  <si>
    <t>25-6236</t>
  </si>
  <si>
    <t>Splunk Developer</t>
  </si>
  <si>
    <t>25-6313</t>
  </si>
  <si>
    <t>IT Management (INFOSEC)</t>
  </si>
  <si>
    <t>E6:E7:O3:W2</t>
  </si>
  <si>
    <t>25-6314</t>
  </si>
  <si>
    <t>Cybersecurity Specialist</t>
  </si>
  <si>
    <t>25-6315</t>
  </si>
  <si>
    <t>Network Security Engineer</t>
  </si>
  <si>
    <t>E5:E6:E7:W2:W3:W4</t>
  </si>
  <si>
    <t>25-6322</t>
  </si>
  <si>
    <t>Cloud Administrator</t>
  </si>
  <si>
    <t>E5:E6:E7:E8:E9:O1:O2:O3:W1:W2:W3:W4:W5</t>
  </si>
  <si>
    <t>25-6323</t>
  </si>
  <si>
    <t>USACE - Wilmington District (SAW)</t>
  </si>
  <si>
    <t>Operations Officer</t>
  </si>
  <si>
    <t>Asheville</t>
  </si>
  <si>
    <t>NC</t>
  </si>
  <si>
    <t>25-6331</t>
  </si>
  <si>
    <t>Electronic Exploitation Support Technician</t>
  </si>
  <si>
    <t>25-6333</t>
  </si>
  <si>
    <t>Operations Assistant</t>
  </si>
  <si>
    <r>
      <rPr>
        <b/>
        <sz val="11"/>
        <color rgb="FF000000"/>
        <rFont val="Calibri"/>
        <family val="2"/>
        <scheme val="minor"/>
      </rPr>
      <t>25-6322, Length 1 Year:</t>
    </r>
    <r>
      <rPr>
        <sz val="11"/>
        <color indexed="8"/>
        <rFont val="Calibri"/>
        <family val="2"/>
        <scheme val="minor"/>
      </rPr>
      <t xml:space="preserve">
This position will work with a team of cloud specialist supporting the Digital Transformation Division for Naval
Undersea Warfare Center, Keyport. The Cloud Administrator will support the Digital Transformation Division by maintaining, optimizing, and securing cloud-based infrastructure and services. This position will be responsible for administering and supporting both classified and unclassified environments hosted in cloud platforms such as AWS, Azure, and DoD-authorized environments. Key responsibilities include managing virtual machines, storage, networking configurations, and cloud-native services; implementing cloud security controls in accordance with DoD and NAVSEA cybersecurity policies; automating administrative tasks using infrastructure-as-code tools; and coordinating with system owners, cybersecurity teams, and project managers to ensure operational readiness, compliance, and performance. The Cloud Administrator will also assist in cloud migration efforts, environment troubleshooting, and implementing patches, STIGs, and configuration baselines. The ideal candidate will have a strong background in cloud system administration, cybersecurity fundamentals, and experience operating within a RMF-compliant environment.
Qualifications:  Must possess at least a secret clearance with a favorable T5 investigation.</t>
    </r>
  </si>
  <si>
    <r>
      <rPr>
        <b/>
        <sz val="11"/>
        <color rgb="FF000000"/>
        <rFont val="Calibri"/>
        <family val="2"/>
        <scheme val="minor"/>
      </rPr>
      <t>25-6315, Length 1 Year:</t>
    </r>
    <r>
      <rPr>
        <sz val="11"/>
        <color indexed="8"/>
        <rFont val="Calibri"/>
        <family val="2"/>
        <scheme val="minor"/>
      </rPr>
      <t xml:space="preserve">
Responsible for device, equipment, and system-level cybersecurity configuration and day-to-day security operations of control systems, including security monitoring and maintenance along with stakeholder coordination to ensure the system and its interconnections are secure in support of mission operations. Responsible for operations, patching, and Security Technical Implementation Guides (STIG) for network services on a closed network that transports over dedicated Defense Information System Agency (DISA) and Microwave links supporting remote Major Range and Test Facility Base (MRTFB) sites and supported systems using Wireshark, SONET, Dynamic Multipoint VPN (DMVPN) with Multi-Point GRE (MP-GRE) Tunnels, Next Hop Reachability Protocol (NHRP), Border Gateway Protocol (BGP), Cisco Enhanced Interior Routing Protocol (EIGRP), Open Shortest Path First (OSPF), Paessler Router Traffic Grapher (PRTG), and augment system management with Ansible, PowerShell, and VMWare tools in support of Risk Management Framework and associated tools such as STIGOMATIC, eMASTER, and STIGMASTER.
Qualfications:  Base requirements: Security+, CCNA 
***Desired requirements: 8140 Control Systems Security Specialist 462 Intermediate certification requirements (or 461
template); CCIE</t>
    </r>
  </si>
  <si>
    <r>
      <rPr>
        <b/>
        <sz val="11"/>
        <color rgb="FF000000"/>
        <rFont val="Calibri"/>
        <family val="2"/>
        <scheme val="minor"/>
      </rPr>
      <t>25-6314, Length 1 Year:</t>
    </r>
    <r>
      <rPr>
        <sz val="11"/>
        <color indexed="8"/>
        <rFont val="Calibri"/>
        <family val="2"/>
        <scheme val="minor"/>
      </rPr>
      <t xml:space="preserve">
Cybersecurity Information System Security Engineer - helps with assessment and authorization activities through the Navy's risk management framework (RMF) process. Partners with engineers designing and fielding systems to create appropriate documentation and artifacts in order to obtain an Authority to Operate (ATO). Understand and be able to capture in documentation the risks associated with vulnerabilities for a particular system.  In addition to the specific RMF process and artifacts, would be able to assist in development of system design requirements that involve cybersecurity. Serves as a cybersecurity guide in performing risk assessments and suggesting mitigations.  Experience with ACAS scanning, STIGs, and eMASS would all be a plus.
Qualifications:  Candidate must have assessment and authorization (A&amp;A) experience.</t>
    </r>
  </si>
  <si>
    <r>
      <rPr>
        <b/>
        <sz val="11"/>
        <color rgb="FF000000"/>
        <rFont val="Calibri"/>
        <family val="2"/>
        <scheme val="minor"/>
      </rPr>
      <t>25-6313, Length 1 Year</t>
    </r>
    <r>
      <rPr>
        <sz val="11"/>
        <color indexed="8"/>
        <rFont val="Calibri"/>
        <family val="2"/>
        <scheme val="minor"/>
      </rPr>
      <t xml:space="preserve">
Looking for people who have cybersecurity accreditation backgrounds and processing Authorities to Operate (ATO).  The candidates should understand how do do the hands on aspects of Security Technical Implementation Guides (STIG), Assured Compliance Authorization Scans (ACAS) and utilize eMASS in various roles.  Positions to fill are considered Information System Security Managers (ISSM) for programs, Information Systems Security Officers (ISSO), and Cyber Leads.  These positions will mentor junior cybersecurity personnel on staff. Some travel will be required.
Qualifications:  Candidate must be qualified as advanced for cybersecurity workforce code 722 or 614, applicant must have SSBI or T5 background investigation.</t>
    </r>
  </si>
  <si>
    <r>
      <rPr>
        <b/>
        <sz val="11"/>
        <color rgb="FF000000"/>
        <rFont val="Calibri"/>
        <family val="2"/>
        <scheme val="minor"/>
      </rPr>
      <t>25-6323, Length 90 Days:</t>
    </r>
    <r>
      <rPr>
        <sz val="11"/>
        <color indexed="8"/>
        <rFont val="Calibri"/>
        <family val="2"/>
        <scheme val="minor"/>
      </rPr>
      <t xml:space="preserve">
Serves as disaster operations officer for the Army Corps of Engineers response to Tropical Storm Helene. On order, USACE alerts and deploys capabilities under Stafford Act or USACE authorities, including Team Leaders (TL, Assistance Team Leaders (ATL), Subject Matter Experts (SME), and Planning Response Teams (PRT) supporting military installations under Title 10 and the Federal Emergency Management Agency (FEMA) under Stafford Act specific Mission Assignments (MA) within FEMA Region IV in response to the impacts of Hurricane Helene in North Carolina.</t>
    </r>
  </si>
  <si>
    <r>
      <rPr>
        <b/>
        <sz val="11"/>
        <color rgb="FF000000"/>
        <rFont val="Calibri"/>
        <family val="2"/>
        <scheme val="minor"/>
      </rPr>
      <t>25-6331, Length 1 Year:</t>
    </r>
    <r>
      <rPr>
        <sz val="11"/>
        <color indexed="8"/>
        <rFont val="Calibri"/>
        <family val="2"/>
        <scheme val="minor"/>
      </rPr>
      <t xml:space="preserve">
The incumbent will serves as an Electronic Exploitation Support Technician and will provide support during the technical analysis and exploitation of digital and analog electronics. Responsibilities will support analysis of electronics to include: improvised threat devices; unmanned systems; electrical arming and firing functions of munitions; and exploitation of foreign electrical assemblies. Other key duties include but not limited to assisting with the production of technical reports and supporting the lead engineer with division logistics and administrative tasking.
Qualifications:  A working knowledge of electronic concepts and principles, together with a sound understanding of standard practices and methods; knowledge of circuits, circuit design and electronic lab practices; 
knowledge of concepts, principles, and practices of several technical fields including electrical and mechanical, test methodologies; working knowledge of Microsoft Office products, including Microsoft Excel and Microsoft Word; and hold at least an active secret clearance (TS SCI preferred).</t>
    </r>
  </si>
  <si>
    <r>
      <rPr>
        <b/>
        <sz val="11"/>
        <color rgb="FF000000"/>
        <rFont val="Calibri"/>
        <family val="2"/>
        <scheme val="minor"/>
      </rPr>
      <t>25-6333, Length 1 year:</t>
    </r>
    <r>
      <rPr>
        <sz val="11"/>
        <color indexed="8"/>
        <rFont val="Calibri"/>
        <family val="2"/>
        <scheme val="minor"/>
      </rPr>
      <t xml:space="preserve">
The incumbent will serves as an Operations Assistant and will provide direct support to the operations officer, operations senior enlisted, and operations department team. Assistant responsibilities include but not limited to handling administrative tasks and workflow, managing schedules, organizing files, and maintaining records to support daily functions of the operations team. Other duties will included assisting various departments by executing operational tasks and ensuring compliance with command policies. Additional support duties may be assigned by supervisor where necessary.
Qualifications: Experience working in a battalion, squadron, or flight operations section; a strong working knowledge of tactical operations, plans, and strategy; ability to execute logistic support; working knowledge of Microsoft Office products, including Microsoft Excel and Microsoft Word; and hold at least an active secret clearance (TS SCI eligible preferred).</t>
    </r>
  </si>
  <si>
    <r>
      <rPr>
        <b/>
        <sz val="11"/>
        <color rgb="FF000000"/>
        <rFont val="Calibri"/>
        <family val="2"/>
        <scheme val="minor"/>
      </rPr>
      <t>25-6236, Length 1 year:</t>
    </r>
    <r>
      <rPr>
        <sz val="11"/>
        <color indexed="8"/>
        <rFont val="Calibri"/>
        <family val="2"/>
        <scheme val="minor"/>
      </rPr>
      <t xml:space="preserve">
This position is a SW developer role focused on Splunk development and integration.  Responsibilities include:
• Develop and customize Splunk apps, dashboards, and visualizations to meet business requirements. 
• Build custom solutions using Splunk developer tools, including applications, search pipelines, and reports. 
• Develop data models, index configurations, and search heads. 
• Data Integration:
• Integrate Splunk with external systems and databases to ingest various data sources. 
• Experience utilizing DBConnect and/or REST API for collecting data from external systems/databases. 
• Work with application owners to collect application data points. 
Skills and Knowledge:
• Knowledge of enterprise logging and security technology logging. 
• Familiarity with Splunk developer tools such as Visual Studio extensions, data libraries, and plug-ins. 
• Knowledge of creating dashboards for application monitoring. 
• Experience working in an enterprise network environment. 
• Skills needed:
• Strong programming skills in languages supported by Splunk (e.g., Python, Java, Javascript). 
o Experience with Splunk Enterprise and Cloud Platform. 
o Knowledge of data modeling, indexing, and search techniques. 
o Experience in data integration using DBConnect and/or REST API. 
o Excellent communication and collaboration skills. 
o Ability to translate real-world needs into technical specifications.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
Qualifications:  Must possess at least a secret clearance with a favorable T5 investigation. 
Experience in software development and Agile development operations.  Candidate must be familiar with JavaScript and Angular JS programming languages.This position is a SW developer role focused on Splunk development and integration.  Responsibilities include:
• Develop and customize Splunk apps, dashboards, and visualizations to meet business requirements. 
• Build custom solutions using Splunk developer tools, including applications, search pipelines, and reports. 
• Develop data models, index configurations, and search heads. 
• Data Integration:
• Integrate Splunk with external systems and databases to ingest various data sources. 
• Experience utilizing DBConnect and/or REST API for collecting data from external systems/databases. 
• Work with application owners to collect application data points. 
Skills and Knowledge:
• Knowledge of enterprise logging and security technology logging. 
• Familiarity with Splunk developer tools such as Visual Studio extensions, data libraries, and plug-ins. 
• Knowledge of creating dashboards for application monitoring. 
• Experience working in an enterprise network environment. 
• Skills needed:
• Strong programming skills in languages supported by Splunk (e.g., Python, Java, Javascript). 
o Experience with Splunk Enterprise and Cloud Platform. 
o Knowledge of data modeling, indexing, and search techniques. 
o Experience in data integration using DBConnect and/or REST API. 
o Excellent communication and collaboration skills. 
o Ability to translate real-world needs into technical specifications.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t>
    </r>
  </si>
  <si>
    <t>St Louis</t>
  </si>
  <si>
    <t>MO</t>
  </si>
  <si>
    <t>25-6327</t>
  </si>
  <si>
    <t>Construction Control Representative</t>
  </si>
  <si>
    <t>E6:E7:E8:W1:W2</t>
  </si>
  <si>
    <t>25-6330</t>
  </si>
  <si>
    <t>Furniture Installer/Fork Lift Operator</t>
  </si>
  <si>
    <t>JMC-Crane Army Ammunition Activity</t>
  </si>
  <si>
    <t>25-6340</t>
  </si>
  <si>
    <t>Mobile Equipment Operator</t>
  </si>
  <si>
    <t>25-6346</t>
  </si>
  <si>
    <t>Ordnance Equipment Inspector</t>
  </si>
  <si>
    <t>E5:E6:E7:E8:E9</t>
  </si>
  <si>
    <t>25-6350</t>
  </si>
  <si>
    <t>Quality Assurance Specialist</t>
  </si>
  <si>
    <t>E5:E6:E7:O1:O2:O3</t>
  </si>
  <si>
    <t>25-6357</t>
  </si>
  <si>
    <t>Engineering Technician</t>
  </si>
  <si>
    <t>E8:E9:O1:O2</t>
  </si>
  <si>
    <t>25-6359</t>
  </si>
  <si>
    <t>Safety and Occupational Health Specialist</t>
  </si>
  <si>
    <t>Monaca</t>
  </si>
  <si>
    <r>
      <rPr>
        <b/>
        <sz val="11"/>
        <color rgb="FF000000"/>
        <rFont val="Calibri"/>
        <family val="2"/>
        <scheme val="minor"/>
      </rPr>
      <t>25-6330, Length 1 Year.</t>
    </r>
    <r>
      <rPr>
        <sz val="11"/>
        <color indexed="8"/>
        <rFont val="Calibri"/>
        <family val="2"/>
        <scheme val="minor"/>
      </rPr>
      <t xml:space="preserve">  Assembles/disassembles cubicles to include creating or working from complex drawings as a layout of the entire floor plan, ensuring assembly is consistent with safety standards, local standards, and manufacturing standards. 
Constructs framing and partitions for systems furniture. Resolves problems in the installation and repair of systems furniture and non modular furniture. Assembles, delivers and performs limited repairs to office type furniture that is not modular in nature. Stores and categorizes unused products consistent with local warehouse standards ensuring efficient space utilization. Complete and sign all documentation associated with receiving, installing, modification of system furniture parts and systems. Keep and maintain a current inventory of all systems furniture and non modular office furniture parts and equipment. Performs routine maintenance on heavy lifting equipment and machines and makes suggestions for equipment upgrades as necessary. Performs random safety/cubicle integrity spot checks and maintains records containing location by floor, furniture manufacturer, work performed; time to perform the work and parts utilized, as necessary. Examines and assesses state of aged or damaged product and suggests corrective solution to Facilities Manager. Performs market research and works closely with Facilities Manager to provide budget impact requirements for replacement of aged or damaged products. Reconfigures cubicles to include work surface adjustments; installation and/or adjustment of computer keyboards and mouse trays; and, cubicle shelf installment or adjustment. Works from occupational/ergonomic assessments when provided. Moves office furniture, equipment, chairs, boxes, etc. to different area, or rearranges same within warehouse an area using fork lift, pallet jacks, hand trucks, dollies and physical lifting/handling methods. Replaces locks in file cabinets when broken or keys are lost as directed by site Facilities Manager. Performs basic repair of mechanical locks as directed by site Security Officer.  
Performs other related duties as assigned.
Qualifications:  Secret security clearance and forklift experience.</t>
    </r>
  </si>
  <si>
    <r>
      <rPr>
        <b/>
        <sz val="11"/>
        <color rgb="FF000000"/>
        <rFont val="Calibri"/>
        <family val="2"/>
        <scheme val="minor"/>
      </rPr>
      <t>25-6357, Length 1 year</t>
    </r>
    <r>
      <rPr>
        <sz val="11"/>
        <color indexed="8"/>
        <rFont val="Calibri"/>
        <family val="2"/>
        <scheme val="minor"/>
      </rPr>
      <t xml:space="preserve">
Assist with executing system safety and environmental, safety and occupational health (ESOH) program. Assist with system safety and ESOH analyses of weapons such as underwater mines, projectiles, missiles, and all other energetic systems used on aircraft, vehicles, unmanned systems and shipboard platforms. Assist with analyses of system safety and ESOH documentation in support of program acquisition milestones. Assist with data analysis and methodologies of DoD weapons system during design, development, test, operations, maintenance, in-service, and disposal. Assist with developing safety data packages for weapon systems and weapon delivery systems to support review by independent safety review authorities. Assist with preparing technical reports, plans, schedules, and proposals, review reports prepared by others and assist with presenting technical data regarding DoD weapon systems and platforms.
Qualifications:  Must currently hold a Secret Clearance. Knowledge of System Safety requirements, principles, and precepts for energetic systems. Experience with preparing technical reports, plans, schedules and proposals along with the ability to complete data analysis, interpretive techniques and methodologies of weapon systems during design, development, test operation, maintenance, in-service, and disposal.</t>
    </r>
  </si>
  <si>
    <r>
      <rPr>
        <b/>
        <sz val="11"/>
        <color rgb="FF000000"/>
        <rFont val="Calibri"/>
        <family val="2"/>
        <scheme val="minor"/>
      </rPr>
      <t xml:space="preserve">25-6137, Length 1 year:  </t>
    </r>
    <r>
      <rPr>
        <sz val="11"/>
        <color indexed="8"/>
        <rFont val="Calibri"/>
        <family val="2"/>
        <scheme val="minor"/>
      </rPr>
      <t xml:space="preserve"> Security Officer will Manage Security Programs, Physical, Industrial Security, Force Protection Programs, and Emergency Management for MOTCO. Serves as advisor to MOTCO on security and emergency management matters. Incumbent uses comprehensive knowledge in the formulation of policies, standards, procedures, and methods. Tasks are procedural, routine, and require assistance visits to activities at multiple sites. Plans and schedules security visits to support organizations and provides training to supported activities. Oversees the implementation of all security programs of MOTCO activities pertaining to the support of Military Ocean Terminal Concord. Develops and implements Anti terrorism, Physical Security, and Emergency Management Programs, to include oversight and compliance of all components with guidelines and procedures. Provides management of physical security reviews, antiterrorism vulnerability assessments of MOTCO activities, oversight of physical security/ site improvement projects, and coordination with appropriate Federal and DoD Agencies, and Military Services. Advises the MOTCO on issues relating to physical security, antiterrorism, and emergency management effects on Agency operations, new security technology designed to defeat criminals and terrorists, and identification and protection of critical assets. Prepares updates and briefings for senior-level executives regarding the MOTCO Security Program. Qualifications: SECRET level security clearance required; Advanced Anti-Terrorism Level II</t>
    </r>
  </si>
  <si>
    <r>
      <rPr>
        <b/>
        <sz val="11"/>
        <color rgb="FF000000"/>
        <rFont val="Calibri"/>
        <family val="2"/>
        <scheme val="minor"/>
      </rPr>
      <t>25-6346, Length 1 year:</t>
    </r>
    <r>
      <rPr>
        <sz val="11"/>
        <color indexed="8"/>
        <rFont val="Calibri"/>
        <family val="2"/>
        <scheme val="minor"/>
      </rPr>
      <t xml:space="preserve">
The role involves supporting ammunition production by gathering, analyzing, and interpreting data to adjust designs, processes, and materials. Responsibilities include inspecting production standards using specialized equipment, ensuring quality control, and maintaining necessary records and test equipment. The incumbent also performs tests to evaluate production quality, reorganizes quality control methods as needed, and operates in hazardous environments requiring protective measures.
Civilian experience will be considered for this position.
Qualifications:  This position requires expertise in interpreting technical drawings, using measurement tools, and analyzing data, along with experience handling explosives. Physical strength, familiarity with production processes, and strong communication skills are essential. Mandatory requirements include certifications, a valid driver's license, and respirator use clearance.</t>
    </r>
  </si>
  <si>
    <r>
      <rPr>
        <b/>
        <sz val="11"/>
        <color rgb="FF000000"/>
        <rFont val="Calibri"/>
        <family val="2"/>
        <scheme val="minor"/>
      </rPr>
      <t>25-6327, Length 2 years:</t>
    </r>
    <r>
      <rPr>
        <sz val="11"/>
        <color indexed="8"/>
        <rFont val="Calibri"/>
        <family val="2"/>
        <scheme val="minor"/>
      </rPr>
      <t xml:space="preserve">
Will consider a 12W (Carpentry and Masonry), 12H (Construction Engineering Supervisor), 12R (Electrician), 12K (Plumber), 12N (Horizontal), 12T (Technical Engineer), 12X (General Engineering Supervisor), or Warrant Officer
Construction Control Representative Responsibilities:
1) Observes and investigates all construction phases of highly complex projects to ensure compliance with contract schedules, specifications and shop drawings.
2) Confers with contractors concerning sufficiency and suitability of equipment being used, number of workers employed, etc., to assure completion of work on or ahead of schedule.
3) Review contractor's proposed working schedules for logic, adequacy and to determine whether construction schedules will be met. Recommends revision to schedule as necessary.  
4) Engage directly with the Contractor on assigned Definable Features of Work (DFOW) and discuss principal construction features and requirements, in terms of methods and equipment operations, related to plans and specs.
5) Prepare and review other reports such as results of tests, change orders or other deviations approved or submitted with recommendations, etc. Review and comment on Submittals and Requests for Information (RFI).
6) Perform biddability, constructability, operability, environmental, sustainability (BCOES) reviews of plans and specifications to determine practicability from a construction viewpoint whether physical obstruction or other construction difficulties.  Review and comment on Statements of Work (SOW) for contract modifications.
Conditions Of Employment: 
1) Appointment may be subject to a suitability or fitness determination, as determined by a completed background investigation.
2) Initial and annual physical exam is required.
3) Position requires employee to serve on rotating shifts, weekends and holidays.
Qualifications:  1) Problem Solving: Identifies problems; determines accuracy and relevance of information. 2) Communications: Communicate, written and oral. 3) Contract Management: Knowledge of various types of contracts, techniques for contracting or procurement, and contract negotiation and administration; oversight of contractor performance. 4) Quality Management: Knowledge and application of the principles, methods, and tools of QA/QC to ensure that project, system, or product fulfills requirements/standard</t>
    </r>
  </si>
  <si>
    <r>
      <rPr>
        <b/>
        <sz val="11"/>
        <color rgb="FF000000"/>
        <rFont val="Calibri"/>
        <family val="2"/>
        <scheme val="minor"/>
      </rPr>
      <t>25-6359, Length 1 Year:</t>
    </r>
    <r>
      <rPr>
        <sz val="11"/>
        <color indexed="8"/>
        <rFont val="Calibri"/>
        <family val="2"/>
        <scheme val="minor"/>
      </rPr>
      <t xml:space="preserve">
Duties for the Safety and Occupational Health Specialist include managing a construction safety program at multiple office or field locations; monitoring and ensuring compliance with applicable occupational safety laws, regulations, organizational standards, and industry practices; developing and reviewing organizational safety standards, standard operating procedures, ,organizational safety plans, and project-specific safety plans; enforce conformance with referenced safety standards on active construction projects, documenting safety deficiencies and following up to ensure implementation of appropriate corrective actions; identify training needs and administer safety or occupational health training for the workforce.
Qualifications:  Desired certifications include Certified Safety Professional; OSHA 30 - Construction</t>
    </r>
  </si>
  <si>
    <t>25-6336</t>
  </si>
  <si>
    <t>Administrative Support Specialist</t>
  </si>
  <si>
    <t>25-6365</t>
  </si>
  <si>
    <t>MILSTRIP Accountant</t>
  </si>
  <si>
    <t>E7:E8:E9:O1:O2:O3:O4:O5</t>
  </si>
  <si>
    <t>25-6371</t>
  </si>
  <si>
    <t>Department Executive Assistant</t>
  </si>
  <si>
    <t>25-6372</t>
  </si>
  <si>
    <t>Weapons Repair Technician</t>
  </si>
  <si>
    <t>25-6373</t>
  </si>
  <si>
    <t>CNC Machinist/Programmer</t>
  </si>
  <si>
    <r>
      <rPr>
        <b/>
        <sz val="11"/>
        <color rgb="FF000000"/>
        <rFont val="Calibri"/>
        <family val="2"/>
        <scheme val="minor"/>
      </rPr>
      <t>25-6372, Length 1 Year:</t>
    </r>
    <r>
      <rPr>
        <sz val="11"/>
        <color indexed="8"/>
        <rFont val="Calibri"/>
        <family val="2"/>
        <scheme val="minor"/>
      </rPr>
      <t xml:space="preserve">
Responsible for repairing, rebuilding, and modifying small arms which includes such weapons as machine guns, rifles, pistols, and recoilless rifles. The work requires a knowledge of weapons mechanical systems, and the skill to fit and adjust mechanical parts and assemblies.
Key responsibilities include:
• Physical capability individual must be able to complete all physical requirements of the job. Lifting and moving 40–50-pound weapons systems daily. Standing for extended periods of time while working may also be required.
• Capability to utilize a wide array of hand tools to accomplish tasks at hand.
• Receive and maintain a 2-ton box truck and forklift license.  
• Receive and maintain an explosive certification for weapons testing.
Qualifications:  Maintain security clearance eligibility for access of SECRET.</t>
    </r>
  </si>
  <si>
    <r>
      <rPr>
        <b/>
        <sz val="11"/>
        <color rgb="FF000000"/>
        <rFont val="Calibri"/>
        <family val="2"/>
        <scheme val="minor"/>
      </rPr>
      <t>25-6365, 1 Year:</t>
    </r>
    <r>
      <rPr>
        <sz val="11"/>
        <color indexed="8"/>
        <rFont val="Calibri"/>
        <family val="2"/>
        <scheme val="minor"/>
      </rPr>
      <t xml:space="preserve">
1) Research MILSTRIP discrepancies, such as price changes, credits, etc. using various material and supply systems such as Haystack Gold, DoD E-Mail, MRO Tracker, WebFLIS and GSA Advantage to determine root cause and corrective action required to resolve financial posting errors. 
2) Clear MILSTRIP UMTs within 10 days of interfacing ot Navy ERP. 
3) Work with financial analysts to obtain funds for MILSTRIP unmatched transactions (UMTs) with funding shortages. 4) Prepare MILSTRIP cost growth memos for issues that are not resolved after 60 days, for escalation. 
5) Perform research and actions required to closeout MILSTRIP aged accounts payable records and open obligations
6) Research and resolve goods receipt (GR)/Service entry sheet (SES) discrepancies within Navy ERP
7) Perform accounting adjustments to correct OM&amp;S mismatches, upon receipt of approved warehouse movement forms (WMFs)
8) Run MR-11 report quarterly, and work transactions associated with MILSTRIP. 
9) Process and correct MILSTRIP financial transactions within Navy ERP.
Qualifications:  Financial Management Series: Accounting background
Extensive knowledge and understanding of the MILSTRIP Process. 
Analytical skills to research and resolve MILSTRIP discrepancies.  Ability to efficiently manage MILSTRIP transactions.</t>
    </r>
  </si>
  <si>
    <r>
      <rPr>
        <b/>
        <sz val="11"/>
        <color rgb="FF000000"/>
        <rFont val="Calibri"/>
        <family val="2"/>
        <scheme val="minor"/>
      </rPr>
      <t>25-6373, Length 1 year:</t>
    </r>
    <r>
      <rPr>
        <sz val="11"/>
        <color indexed="8"/>
        <rFont val="Calibri"/>
        <family val="2"/>
        <scheme val="minor"/>
      </rPr>
      <t xml:space="preserve">
Position will require individual to have working knowledge and ability to complete the below task efficiently and with minimal guidance.  Reading part prints (GD&amp;T)
CAM programming (MasterCam)
G&amp;M code reading
Machine tool and material setup for CNC mills and lathes
Position will also be required to maintain a clean and safe work environment.
This opening is in a prototype shop atmosphere were tasking will change daily and the familiarity of multiple machine tools will be necessary.
</t>
    </r>
    <r>
      <rPr>
        <b/>
        <sz val="11"/>
        <color rgb="FF000000"/>
        <rFont val="Calibri"/>
        <family val="2"/>
        <scheme val="minor"/>
      </rPr>
      <t>Qualifications</t>
    </r>
    <r>
      <rPr>
        <sz val="11"/>
        <color indexed="8"/>
        <rFont val="Calibri"/>
        <family val="2"/>
        <scheme val="minor"/>
      </rPr>
      <t>:  Prefer Candidate to have 3 years plus experience in a machining environment.
***MOS: 91E</t>
    </r>
  </si>
  <si>
    <r>
      <rPr>
        <b/>
        <sz val="11"/>
        <color rgb="FF000000"/>
        <rFont val="Calibri"/>
        <family val="2"/>
        <scheme val="minor"/>
      </rPr>
      <t>25-6371, Length 1 Year:</t>
    </r>
    <r>
      <rPr>
        <sz val="11"/>
        <color indexed="8"/>
        <rFont val="Calibri"/>
        <family val="2"/>
        <scheme val="minor"/>
      </rPr>
      <t xml:space="preserve">
This is an Executive Assistant to support a Department Head within the Corporate Operations Department.
Manage complex calendars and schedules, prioritizing appointments and resolving conflicts effectively
Draft and edit correspondence, presentations, and other documents, maintaining a high level of professionalism and attention to detail.
Manage internal and external communications.
Plan and execute meetings and events, including logistics, catering, and materials.
Conduct research and gather information as needed, utilizing various resources.
Maintain confidential files and records, ensuring accuracy and accessibility.
Anticipate the needs of the executive team and proactively address them.
Serve as a liaison between the executive team and other departments within the organization. This position will be responsible for managing
official communications. Correspondence Management, to include drafting, reviewing and routing official correspondence.
</t>
    </r>
    <r>
      <rPr>
        <b/>
        <sz val="11"/>
        <color rgb="FF000000"/>
        <rFont val="Calibri"/>
        <family val="2"/>
        <scheme val="minor"/>
      </rPr>
      <t>Qualifications</t>
    </r>
    <r>
      <rPr>
        <sz val="11"/>
        <color indexed="8"/>
        <rFont val="Calibri"/>
        <family val="2"/>
        <scheme val="minor"/>
      </rPr>
      <t>:  Correspondence Experience
Experience with project management
Proficiency in Microsoft Office Suite
Experience with data visualization tools such as PowerBI</t>
    </r>
  </si>
  <si>
    <r>
      <rPr>
        <b/>
        <sz val="11"/>
        <color rgb="FF000000"/>
        <rFont val="Calibri"/>
        <family val="2"/>
        <scheme val="minor"/>
      </rPr>
      <t>25-6336, Length 1 Year:</t>
    </r>
    <r>
      <rPr>
        <sz val="11"/>
        <color indexed="8"/>
        <rFont val="Calibri"/>
        <family val="2"/>
        <scheme val="minor"/>
      </rPr>
      <t xml:space="preserve">
This role is responsible for managing and coordinating administrative services vital to the effective functioning of the Activity. It involves developing and implementing procedures and policies, resolving conflicts in administrative processes, maintaining communication with higher headquarters, and composing both technical and non-technical correspondence. Additionally, the position covers task management, scheduling, visitor screening, and providing specialized support across various departments, including roles like ALERT Action Officer and staff training administrator.
Candidates should have a strong grasp of organizational structures and administrative functions, combined with expertise in policies and regulatory compliance across both military and civilian sectors. They need to excel in analytical problem-solving, maintain strong verbal and written communication, and be proficient with modern software for managing documents and schedules, ensuring efficient workflow amid complex challenges.
</t>
    </r>
    <r>
      <rPr>
        <b/>
        <sz val="11"/>
        <color rgb="FF000000"/>
        <rFont val="Calibri"/>
        <family val="2"/>
        <scheme val="minor"/>
      </rPr>
      <t>Qualifications</t>
    </r>
    <r>
      <rPr>
        <sz val="11"/>
        <color indexed="8"/>
        <rFont val="Calibri"/>
        <family val="2"/>
        <scheme val="minor"/>
      </rPr>
      <t>:  Civilian experience will be considered for this position.</t>
    </r>
  </si>
  <si>
    <t>25-6376</t>
  </si>
  <si>
    <t>LVC SCI/SAP FST-O Operations Manager</t>
  </si>
  <si>
    <t>Norfolk</t>
  </si>
  <si>
    <t>25-6389</t>
  </si>
  <si>
    <t>AH64 Maintenance test Pilot</t>
  </si>
  <si>
    <t>25-6390</t>
  </si>
  <si>
    <t>CH47 Maintenance Test Pilot</t>
  </si>
  <si>
    <r>
      <rPr>
        <b/>
        <sz val="11"/>
        <color rgb="FF000000"/>
        <rFont val="Calibri"/>
        <family val="2"/>
        <scheme val="minor"/>
      </rPr>
      <t>25-6376, Length 1 Year:</t>
    </r>
    <r>
      <rPr>
        <sz val="11"/>
        <color indexed="8"/>
        <rFont val="Calibri"/>
        <family val="2"/>
        <scheme val="minor"/>
      </rPr>
      <t xml:space="preserve">
Duties and Responsibilities: Serves as the government exercise technical lead providing Operational Level of War (OLW) event design, simulation and C4I architecture subject matter expertise across event planning, testing, and execution. Serves as overall Technical Syndicate Lead for Large Scale Exercise (LSE) planning, testing, and execution. Serves as the Navy's operational level to tactical level (OL-TL) SME, supporting OL-TL training solutions that support the integration of concepts in designated Combatant Commander (CCDR), Joint, and service-only exercises to further Navy advanced-level warfighter training.  Travel in support of event planning and execution required (approx. 10%). Night/Weekend hours occasionally required in support of designated scheduled CCDR training events. Support location is Navy Warfare Development Center (NWDC), Bldg O-27, Naval Station Norfolk. Send resume and OER (last information required to determine fit. 
Qualifications:  MOS 57A
Joint Live, Virtual, and Constructive (JLVC) technical experience in planning and execution of Combatant
Commander (CCDR) exercises.
***TS/SCI required. Ability to obtain SAP access preferred.***
Please send resume and last 3 OERs.</t>
    </r>
  </si>
  <si>
    <r>
      <rPr>
        <b/>
        <sz val="11"/>
        <color rgb="FF000000"/>
        <rFont val="Calibri"/>
        <family val="2"/>
        <scheme val="minor"/>
      </rPr>
      <t>25-6389, Length 1 year:</t>
    </r>
    <r>
      <rPr>
        <sz val="11"/>
        <color indexed="8"/>
        <rFont val="Calibri"/>
        <family val="2"/>
        <scheme val="minor"/>
      </rPr>
      <t xml:space="preserve">
Serves in support of the Corpus Christi Army Depots (CCAD) Aircraft Support Division (ASD). Required to execute duties as PIC/MTP completing general and limited maintenance test flights of newly overhauled/phased/reset/crash damage repaired H64D/E aircraft ensuring they meet MTF and airworthiness standards. Will serve as maintenance advisor to ASD Chief and production directors for aircraft maintenance and troubleshooting of aircraft. Will be utilized to ferry completed aircraft to home units. As directed, will participate in command sponsored events on behalf of CCAD. May be required to serve as Depot Aviation safety Officer. May be assigned additional duties in support of maintenance and flight operations.
Qualifications:  MOS: 152H/G
-Position requires a graduate of an Army Maintenance Test Pilot Course for specified MDS. 
-Position requires Rated Crewmember duties according to AR 95-1, approved supp to AR 95-1, and TC 3-04.11. 
-Requires APART evaluation according to the appropriate ATM and TC 3-04.11. 
-Requires current and ability to maintain Class 2 Army flight Physical and up-slip (DD2992)
-Currently has or ability to obtain and maintain T3 security Clearance (Secret)***Applicants must email the following documents to leanne.felvus-webb.mil@mail.mil for consideration***
Professional Resume
Military Bio
Last three evaluations
DA 705/5500
Soldier Talent Profile
Chain of Command Contact Info (email/phone#)</t>
    </r>
  </si>
  <si>
    <r>
      <rPr>
        <b/>
        <sz val="11"/>
        <color rgb="FF000000"/>
        <rFont val="Calibri"/>
        <family val="2"/>
        <scheme val="minor"/>
      </rPr>
      <t>25-6390, Length 1 Year:</t>
    </r>
    <r>
      <rPr>
        <sz val="11"/>
        <color indexed="8"/>
        <rFont val="Calibri"/>
        <family val="2"/>
        <scheme val="minor"/>
      </rPr>
      <t xml:space="preserve">
Serves in support of the Corpus Christi Army Depots (CCAD) Aircraft Support Division (ASD). Required to execute duties as PIC/MTP completing general and limited maintenance test flights of newly overhauled/phased/reset/crash damage repaired H47F aircraft ensuring they meet MTF and airworthiness standards. Will serve as maintenance advisor to ASD Chief and production directors for aircraft maintenance and troubleshooting of aircraft. Will be utilized to ferry completed aircraft to home units. As directed, will participate in command sponsored events on behalf of CCAD. May be required to serve as Depot Aviation safety Officer. May be assigned additional duties in support of maintenance and flight operations.
Qualifications:  -Position requires a graduate of an Army Maintenance Test Pilot Course for specified MDS. 
-Position requires Rated Crewmember duties according to AR 95-1, approved supp to AR 95-1, and TC 3-04.11. 
-Requires APART evaluation according to the appropriate ATM and TC 3-04.11. 
-Requires current and ability to maintain Class 2 Army flight Physical and up-slip (DD2992)
-Currently has or ability to obtain and maintain T3 security Clearance (Secret)
***Applicants must email the following documents to leanne.felvus-webb.mil@mail.mil for consideration***
Professional Resume
Military Bio
Last three evaluations
DA 705/5500
Soldier Talent Profile
Chain of Command Contact Info (email/phone#)</t>
    </r>
  </si>
  <si>
    <t>E1:E2:E3:E4:E5:E6</t>
  </si>
  <si>
    <r>
      <rPr>
        <b/>
        <sz val="11"/>
        <color rgb="FF000000"/>
        <rFont val="Calibri"/>
        <family val="2"/>
        <scheme val="minor"/>
      </rPr>
      <t>25-6305, Length 365 days</t>
    </r>
    <r>
      <rPr>
        <sz val="11"/>
        <color indexed="8"/>
        <rFont val="Calibri"/>
        <family val="2"/>
        <scheme val="minor"/>
      </rPr>
      <t>: A Security Guard protects personnel, property, and technologies at Army installations by controlling access, verifying credentials, and responding to security threats. Duties include vehicle and personnel inspections, responding to emergencies, patrolling, and liaising with law enforcement. The Guard enforces regulations, detains suspects, provides first aid, and maintains records. This role requires independent decision-making, sometimes under stressful conditions, and may involve exposure to various hazards. Patrols assigned post on foot or in vehicle. Detects and observes any unusual or abnormal condition, assesses the situation, and institutes emergency procedures by radio or telephone. Acts to prevent destruction/loss of property, protect people, or overcome and apprehend persons that precipitated the emergency. Qualifications: MOS: 31B AFSC: 3PX01 Clearance: SECRET or Interim SECRET Must be able to pass a Physical Agility Test: (1.5 mile run in 17:30 or less and at least 19 push ups) Must pass a LEWTAQ (Law Enforcement) Weapon Qualification with both the M17 and M4A1 No profiles with limitations to running or lifting or preventing an individual from completing the PAT ***Applicants must email the following documents to leanne.felvus-webb.mil@mail.mil for consideration*** Professional Resume Military Bio Last three evaluations (if applicable) Soldier Talent Profile</t>
    </r>
  </si>
  <si>
    <t>Boyers</t>
  </si>
  <si>
    <t>25-6302</t>
  </si>
  <si>
    <t>EEO Statistician</t>
  </si>
  <si>
    <t>25-6360</t>
  </si>
  <si>
    <t>USACE - New England District (NAE)</t>
  </si>
  <si>
    <t>Project Engineer/Manager</t>
  </si>
  <si>
    <t>E6:E7:O2:O3:W2:W3</t>
  </si>
  <si>
    <t>25-6384</t>
  </si>
  <si>
    <t>AVIATION OPS SERGEANT</t>
  </si>
  <si>
    <t>25-6395</t>
  </si>
  <si>
    <t>Division Analyst/Advisor</t>
  </si>
  <si>
    <t>25-6396</t>
  </si>
  <si>
    <t>25-6397</t>
  </si>
  <si>
    <t>25-6398</t>
  </si>
  <si>
    <t xml:space="preserve">DLA Energy – HQ </t>
  </si>
  <si>
    <t>Logistics Management Specialist</t>
  </si>
  <si>
    <t>Operations Research Analyst</t>
  </si>
  <si>
    <t>25-6401</t>
  </si>
  <si>
    <t>Resource Analyst/Budget Execution Analyst</t>
  </si>
  <si>
    <t>25-6404</t>
  </si>
  <si>
    <t>Business Management Analyst</t>
  </si>
  <si>
    <t>E4:E5:E6:E7:E8:E9:O1:O2:O3:O4:O5:W1:W2:W3:W4:W5</t>
  </si>
  <si>
    <t>25-6405</t>
  </si>
  <si>
    <t>Explosive Handler</t>
  </si>
  <si>
    <t>25-6408</t>
  </si>
  <si>
    <t>Key and Lock Custodian</t>
  </si>
  <si>
    <t>25-6409</t>
  </si>
  <si>
    <t>25-6410</t>
  </si>
  <si>
    <t>Machine Tool Operator</t>
  </si>
  <si>
    <t>25-6411</t>
  </si>
  <si>
    <r>
      <rPr>
        <b/>
        <sz val="11"/>
        <color rgb="FF000000"/>
        <rFont val="Calibri"/>
        <family val="2"/>
        <scheme val="minor"/>
      </rPr>
      <t>25-6230 Length 420 days:</t>
    </r>
    <r>
      <rPr>
        <sz val="11"/>
        <color indexed="8"/>
        <rFont val="Calibri"/>
        <family val="2"/>
        <scheme val="minor"/>
      </rPr>
      <t xml:space="preserve"> Fires Advisor for the exercise and training section (G7) for the Office of the Program Manager - Saudi Arabian National Guard Modernization Program (OPM-SANG), forward stationed in Riyadh, Saudi Arabia. Advises the Ministry of National Guard (MNG) on schools, unit training, capability development, and exercises. Develops, manages, and supervises Foreign Military Sales (FMS) cases related to capability development and U.S. Army PME for The Saudi Arabian National Guard (SANG). Advises SANG command and staff college on curriculum development. Advises the Saudi Arabian National Guard Center for military excellence on lessons learned program and doctrine development. Supervises the execution of MNG attendance at U.S. Army CONUS-Based PME courses. Collaborates with MNG G7 section on doctrine, training, education, and operations.  
OPM-SANG is the original and premier security assistance organization across the Department of Defense.
</t>
    </r>
    <r>
      <rPr>
        <b/>
        <sz val="11"/>
        <color rgb="FF000000"/>
        <rFont val="Calibri"/>
        <family val="2"/>
        <scheme val="minor"/>
      </rPr>
      <t>QUALIFICATIONS</t>
    </r>
    <r>
      <rPr>
        <sz val="11"/>
        <color indexed="8"/>
        <rFont val="Calibri"/>
        <family val="2"/>
        <scheme val="minor"/>
      </rPr>
      <t>: ***To be considered please add the following: ARB/ORB IMR Military Bio Last 3 OERs/NCOERs SSC DA Form 1059, DA Form 705, DA Form 5500/5501 (if required) DD Form 3349 (if applicable) DA Form 5016 or NGB23 DA Form 1506, Security Clearance Verification Memo:
Preferred not required: ILE Complete.</t>
    </r>
  </si>
  <si>
    <r>
      <rPr>
        <b/>
        <sz val="11"/>
        <color rgb="FF000000"/>
        <rFont val="Calibri"/>
        <family val="2"/>
        <scheme val="minor"/>
      </rPr>
      <t>25-6404, Length 1 Year:</t>
    </r>
    <r>
      <rPr>
        <sz val="11"/>
        <color indexed="8"/>
        <rFont val="Calibri"/>
        <family val="2"/>
        <scheme val="minor"/>
      </rPr>
      <t xml:space="preserve">
***Applicants must email the following documents to leanne.felvus-webb.mil@mail.mil for consideration***
Professional Resume and Military Bio
The Business Management Systems Specialist at Crane Army Ammunition Activity (CAAA) is responsible for integrating, modernizing, and sustaining business management systems. This role involves leading modernization efforts for Enterprise Resource Planning (ERP), Material Requirements Planning (MRP), Enterprise Data Warehouse (EDW), Logistic Modernization Program (LMP) SAP software applications, Extended Warehouse Management (EWM), General Fund Enterprise Business System (GFEBS), and Financial Improvement &amp; Audit Readiness (FIAR). The specialist analyzes, develops, and implements best business practices while coordinating modernization services across the organization. Additionally, they oversee data quality audits, ensure compliance with regulations, and provide technical guidance to leadership.
NB: Please ensure that every application and resume received in response to the job advertisement is forwarded. Civilian experience will be considered for this position.
Qualifications:  The Business Management Systems Specialist ensures the integration, modernization, and management of business systems, requiring expertise in ERP, financial appropriations, acquisition processes, and military operations. Strong leadership, problem-solving, and coordination skills are essential for optimizing workflows and improving operational efficiency across Crane Army Ammunition Activity.</t>
    </r>
  </si>
  <si>
    <r>
      <rPr>
        <b/>
        <sz val="11"/>
        <color rgb="FF000000"/>
        <rFont val="Calibri"/>
        <family val="2"/>
        <scheme val="minor"/>
      </rPr>
      <t>25-6408, Length 1 Year:</t>
    </r>
    <r>
      <rPr>
        <sz val="11"/>
        <color indexed="8"/>
        <rFont val="Calibri"/>
        <family val="2"/>
        <scheme val="minor"/>
      </rPr>
      <t xml:space="preserve">
***Applicants must email the following documents to leanne.felvus-webb.mil@mail.mil for consideration***
Professional Resume
Military Bio
The Key and Lock Custodian works under the supervision of the Depot Operations Director, independently managing all aspects of key and lock control within the Depot Operations Directorate. The custodian ensures compliance with security regulations, oversees procurement, issuance, and accountability of keys and locks, and provides technical guidance to leadership on key control procedures. The role requires conducting inspections, training personnel, and investigating lost or stolen keys while maintaining an accurate database of all assigned keys.
NB: Please ensure that every application and resume received in response to the job advertisement is forwarded. Civilian experience will be considered for this position.
Qualifications:  MOS: 92Y,91E   AFSC: 2S0X1
The Key and Lock Custodian ensures compliance with security regulations, manages inventory, oversees key control operations, and conducts personnel screenings for access authorization. The role requires strong organizational, investigative, and administrative skills to maintain accountability and support security protocols.</t>
    </r>
  </si>
  <si>
    <r>
      <rPr>
        <b/>
        <sz val="11"/>
        <color rgb="FF000000"/>
        <rFont val="Calibri"/>
        <family val="2"/>
        <scheme val="minor"/>
      </rPr>
      <t>25-6409, Length 1 Year:</t>
    </r>
    <r>
      <rPr>
        <sz val="11"/>
        <color indexed="8"/>
        <rFont val="Calibri"/>
        <family val="2"/>
        <scheme val="minor"/>
      </rPr>
      <t xml:space="preserve">
***Applicants must email the following documents to leanne.felvus-webb.mil@mail.mil for consideration***
Professional Resume
Military Bio
This position involves maintaining, repairing, and modifying complex machinery and equipment that use mechanical, electrical, hydraulic, and pneumatic systems. Responsibilities include troubleshooting, installation, fabrication of components, electrical maintenance, and non-destructive testing. Additional duties include handling lifting equipment, rigging, welding, piping system repairs, and structural modifications while ensuring compliance with safety standards.
NB: Please ensure that every application and resume received in response to the job advertisement is forwarded. Civilian experience will be considered for this position.
Qualifications:  MOS: 91E    AFSC: 2A7X1
Candidates must have expertise in electrical, hydraulic, and pneumatic systems, along with industrial electronics and mechanical repairs. Skills in precision handwork, circuit troubleshooting, blueprint interpretation, and rigging operations are necessary. The role requires strong physical endurance, knowledge of safety protocols, and proficiency in handling high-pressure systems, motor vehicles, and material-handling equipment.</t>
    </r>
  </si>
  <si>
    <r>
      <rPr>
        <b/>
        <sz val="11"/>
        <color rgb="FF000000"/>
        <rFont val="Calibri"/>
        <family val="2"/>
        <scheme val="minor"/>
      </rPr>
      <t>25-6302, Length 1 Year</t>
    </r>
    <r>
      <rPr>
        <sz val="11"/>
        <color indexed="8"/>
        <rFont val="Calibri"/>
        <family val="2"/>
        <scheme val="minor"/>
      </rPr>
      <t xml:space="preserve">
***Applicants must email the following documents to leanne.felvus-webb.mil@mail.mil for consideration***
Professional Resume
Military Bio
Last three evaluations
OEEO Statisticians will work on collecting, analyzing, interpreting, and reporting on EEO data to help the organization make informed decisions and solve problems. 
Core components:
• Collecting and Analyzing EEO Data
• Interpreting data and Reporting to EEO Management.
• Report writing
• Recommending improvements
• Other duties as assigned
-Civilian experience will be considered for this position.
Qualifications:  • Excellent analytical, problem-solving, and communication skills.
• Ability to work independently and as part of a team.
• Experience in developing and implementing policies.
• Experience in developing Standard Operating Procedures.
• Knowledge in use of Excel, PowerPoint and Word.
-Minimum clearance required for position: Secret Clearance.</t>
    </r>
  </si>
  <si>
    <r>
      <rPr>
        <b/>
        <sz val="11"/>
        <color rgb="FF000000"/>
        <rFont val="Calibri"/>
        <family val="2"/>
        <scheme val="minor"/>
      </rPr>
      <t>25-6401, Length 1 Year:</t>
    </r>
    <r>
      <rPr>
        <sz val="11"/>
        <color indexed="8"/>
        <rFont val="Calibri"/>
        <family val="2"/>
        <scheme val="minor"/>
      </rPr>
      <t xml:space="preserve">
MULIPLE LOCATIONS: Quantico VA, Washington DC, Ft. Meade MD, Boyers PA
***Applicants must email the following documents to leanne.felvus-webb.mil@mail.mil for consideration***
Professional Resume
Military Bio
Last three evaluations 
Prepares, reviews, and provides updated financial information for monthly, quarterly, and yearly reconciliation and financial reporting. Performs as liaison between multiple program owners to realign spending authority to support critical mission requirements. Analyzes financial data, formulate recommendations, and presents analysis to program owners. Analyzes fiscal data to determine execution rate variances. Collaborates with mission owners to develop effective resource allocation strategies, track execution rates, and manage spend plan. Prepares status of funds reports and brief authoritative financial advice to the program office on matters concerning their obligations and expenditures on a weekly basis or as often as required. Generates and analyzes financial reports to track budget performance and identify variances. Completes execution analyses to support spend plan requirements. Facilitate weekly collaboration sessions with the mission owners. Monitors the performance of assigned programs against established budget targets. Researches and clears unmatched disbursement (UMD) transactions. Reviews dormant accounts to determine whether the obligations are still valid. Reviews and reconciles open commitments and unliquidated obligations (ULOs), promptly resolving discrepancies to maintain accurate financial reports. Validates contract execution and management in accordance with the DCSA guidance and DoD regulatory policy. Provides quality and professional customer support, fostering effective working relationships with customers and coworkers through collaboration, cooperation, and effective listening. Continuously works with customers to develop a mutual understanding of their requirements. Pays attention to crucial details and stays involved until all aspects of an issue are answered/resolved.
Civilian experience will be considered for this position.
Qualifications:  Applicant must have DoD financial management experience; budget experience preferred. Applicant must possess minimum AFSC skill level 6F031 or equivalent to qualify. Applicant must possess minimum DoD Financial Management Certification Program (DFMCP) Level 1 or equivalent. Completion of a fiscal law/appropriations law course is a requirement of the position. Experience with Oracle-based Enterprise Resource Planning (ERP) system (e.g., DAI, GFEBS, DEAMS) is preferred. Secret clearance required.</t>
    </r>
  </si>
  <si>
    <r>
      <rPr>
        <b/>
        <sz val="11"/>
        <color rgb="FF000000"/>
        <rFont val="Calibri"/>
        <family val="2"/>
        <scheme val="minor"/>
      </rPr>
      <t>25-6360, Length 1 Year:</t>
    </r>
    <r>
      <rPr>
        <sz val="11"/>
        <color indexed="8"/>
        <rFont val="Calibri"/>
        <family val="2"/>
        <scheme val="minor"/>
      </rPr>
      <t xml:space="preserve">
Serve as a Project Engineer/Manger responsible for managing the efficient and effective coordination of a project. Candidate leads civil works projects and manages project delivery team execution. Typical projects include scoping, development, design, construction, management, and direction of initial outfitting equipment and furniture for facilities. Responsible for the overall management, control, coordination, and execution of assigned projects in accordance with the USACE Project Management Business Process. Leads a cross functional (Planning, Design, Cost Engineering, Construction, Real Estate, Contracting, etc.) project delivery team and serves as the spokesperson for assigned projects; develops, monitors, maintains, evaluates, and directs project schedules, budgets, and milestones in accordance with project management plans, elements of the district, stakeholders, and customers. Coordinates the planning, design, cost engineering, construction, and environmental restoration, etc. for projects of substantial scope and complexity. Measures and monitors performance to assure commitments of all parties are being maintained.
Qualifications:  Recommended for applicant to have or the ability to obtain Professional Engineer License and/or Project Management Professional certification.</t>
    </r>
  </si>
  <si>
    <r>
      <rPr>
        <b/>
        <sz val="11"/>
        <color rgb="FF000000"/>
        <rFont val="Calibri"/>
        <family val="2"/>
        <scheme val="minor"/>
      </rPr>
      <t>25-6398, Length 1 Year:</t>
    </r>
    <r>
      <rPr>
        <sz val="11"/>
        <color indexed="8"/>
        <rFont val="Calibri"/>
        <family val="2"/>
        <scheme val="minor"/>
      </rPr>
      <t xml:space="preserve">
Serves as Logistics Management Specialist in the DLA Energy, Posture Planning Division, Fort Belvoir, Virginia, providing long-range view (forecasting three to ten years) of future global posture capabilities driven by global near-peer competition, changing energy landscape, and iterative geopolitical environmental scans. Responsible for global posture planning products for comprehensive supply chain risks and vulnerability scenarios, including supply chain disruptions, petroleum posture locations, and training exercises focused three years and beyond.
Considers results of current exercise scenarios and outcomes in development of future long-range focused plans. Reduces risk by assessing known contingency plan triggers and situations that activate a contingency plan. Creatively anticipates potential contingency plan triggers and unknown situations. Identifies stakeholders involved in long-range posture planning across the global energy landscape, and coordinates engagement leading to long-range focused plans. Organizes the incorporation of DLA Energy logistics capabilities into assessments. Analyzes requirements and posture planning towards meeting the DLA Director's Strategic Vision and internal goals.
Member will be the primary oversight of the Army program for global posture risk and supply chain disruption vulnerability scenarios, petroleum posture locations, training exercises focused three years and beyond, exercise outcomes in development of future long-range focused plans, and anticipatory contingency plan triggers.
Qualifications:  Must be O4. Security investigation needs to be initiated and completed in conjunction with these orders to perform duties assigned at the Top Secret (TS) level with Sensitive Compartmented Information (SCI) access.</t>
    </r>
  </si>
  <si>
    <r>
      <rPr>
        <b/>
        <sz val="11"/>
        <color rgb="FF000000"/>
        <rFont val="Calibri"/>
        <family val="2"/>
        <scheme val="minor"/>
      </rPr>
      <t>25-6396, Length 420 days:</t>
    </r>
    <r>
      <rPr>
        <sz val="11"/>
        <color indexed="8"/>
        <rFont val="Calibri"/>
        <family val="2"/>
        <scheme val="minor"/>
      </rPr>
      <t xml:space="preserve">
Serves as Civil Engineer (CE) for the Office of the Program Manager, Saudi Arabian National Guard Modernization Program (OPM-SANG). Responsible for the planning, coordination, and execution of all CE operations by OPM-SANG, including a multi-billion-dollar Foreign Military Sales (FMS) program as well as advisory and partnership operations with the Saudi Arabian National Guard (SANG). Responsible for training, readiness, and developing CE plans and policies orders in support of OPM-SANG operations. Directs CE forces in support of customers' requirements, and coordinates training with SANG. Coordinates operations and information sharing with U.S. Army Security Assistance Command, U.S. Embassy - Riyadh, U.S. Army Central, U.S. Central Command, and other forward stationed mission partners.
OPM-SANG is the original and premier security assistance organization across the Department of Defense.
***To be considered please add the following: ARB/ORB IMR Military Bio Last 3 OERs/NCOERs SSC DA Form 1059 DA Form 705 DA Form 5500/5501 (if required) DD Form 3349 (if applicable) DA Form 5016 or NGB23 DA Form 1506 Security Clearance
Verification Memo</t>
    </r>
  </si>
  <si>
    <r>
      <rPr>
        <b/>
        <sz val="11"/>
        <color rgb="FF000000"/>
        <rFont val="Calibri"/>
        <family val="2"/>
        <scheme val="minor"/>
      </rPr>
      <t>25-6397, Length 420 days:</t>
    </r>
    <r>
      <rPr>
        <sz val="11"/>
        <color indexed="8"/>
        <rFont val="Calibri"/>
        <family val="2"/>
        <scheme val="minor"/>
      </rPr>
      <t xml:space="preserve">
Serves as Engineer Tech for the Office of the Program Manager, Saudi Arabian National Guard Modernization Program (OPM-SANG). Responsible for producing architectural, structural, civil, and electrical drawings for the OPM-SANG in collaboration with the Ministry of National Guard (MNG). Produce installation maps using a GIS interface. Manage and inspect construction and maintenance contracts. Interpret plans, specifications, and other contract documents for MNG. Develop preliminary engineering designs, cost estimates, performance work
statements and specification for existing and proposed agencies. Perform standardized test on soils, asphalt, and
concrete. Coordinates operations and information sharing with U.S. Army Security Assistance Command, U.S. Embassy - Riyadh, U.S. Army Central, U.S. Central Command, and other forward stationed mission partners.
OPM-SANG is the original and premier security assistance organization across the Department of Defense.
***To be considered please add the following: ARB/ORB IMR Military Bio Last 3 OERs/NCOERs SSC DA Form 1059 DA Form 705 DA Form 5500/5501 (if required) DD Form 3349 (if applicable) DA Form 5016 or NGB23 DA Form 1506 Security Clearance
Verification Memo</t>
    </r>
  </si>
  <si>
    <r>
      <rPr>
        <b/>
        <sz val="11"/>
        <color rgb="FF000000"/>
        <rFont val="Calibri"/>
        <family val="2"/>
        <scheme val="minor"/>
      </rPr>
      <t>25-6384, Length 1 Year</t>
    </r>
    <r>
      <rPr>
        <sz val="11"/>
        <color indexed="8"/>
        <rFont val="Calibri"/>
        <family val="2"/>
        <scheme val="minor"/>
      </rPr>
      <t xml:space="preserve">
-Maintains flight information on inbound and outbound --aircraft including coordinating with the proper agencies for overdue flights and/or alert crash crew for emergencies. Assists in maintaining current file on aircraft flying regulations and navigation information, such as Army, Department of Defense and Federal Aviation Administration regulations, Department of Defense flight information publications and aeronautical charts. Understands the CAFRS process and the criticality of updated flight record information. Understand maintenance operations and how it integrates into the mission orientation. Performs program analysis to support Republic of Singapore (RSAF) flight operations including planning and reporting. Analyze and evaluate unexpected changes and gaps in program plans and funding. Maintains Aviation Life Support Equipment (ALSE) for US and RSAF personnel.</t>
    </r>
  </si>
  <si>
    <r>
      <rPr>
        <b/>
        <sz val="11"/>
        <color rgb="FF000000"/>
        <rFont val="Calibri"/>
        <family val="2"/>
        <scheme val="minor"/>
      </rPr>
      <t>25-6395, Length 1 Year:</t>
    </r>
    <r>
      <rPr>
        <sz val="11"/>
        <color indexed="8"/>
        <rFont val="Calibri"/>
        <family val="2"/>
        <scheme val="minor"/>
      </rPr>
      <t xml:space="preserve">
Position will serve as a senior analyst and advisor to AEA Division management on the evaluation of the effectiveness of program operations, productivity and efficiency. This includes planning, analysis, coordination, review and control of organizations programs. Continually monitors and analyzes projects and overall program directions based on the reviews, and provides vital data for participants in planning meetings. Performs research and analysis of data for compiling metrics to determine the health of the organization. Performs analysis of requirements such as personnel, technical gaps, metrics, etc ensuring correctness and consistency, and makes recommendations to organization managers on new direction and/or revisions. Participates in a variety of meetings and briefings to support the organization and Program Offices. Represents the organization on specialized and complex administrative areas. Employee provides authoritative advice in these complex areas of expertise and is accepted as accurate by management and used for decision making. Some of these duties will include being an HR liaison between managers &amp; department, CCDP Updates &amp; tour scheduling, Data Calls, Command Reports, Conference Packages, Training, Presentations and Sharepoint/TEAMS assistance.
Qualifications:  Maintain security clearance eligibility for access of SECRET.</t>
    </r>
  </si>
  <si>
    <t>25-6417</t>
  </si>
  <si>
    <t>Purchasing and Procurement Analyst</t>
  </si>
  <si>
    <r>
      <rPr>
        <b/>
        <sz val="11"/>
        <color rgb="FF000000"/>
        <rFont val="Calibri"/>
        <family val="2"/>
        <scheme val="minor"/>
      </rPr>
      <t>25-6417, Length 1 Year:</t>
    </r>
    <r>
      <rPr>
        <sz val="11"/>
        <color indexed="8"/>
        <rFont val="Calibri"/>
        <family val="2"/>
        <scheme val="minor"/>
      </rPr>
      <t xml:space="preserve">
The Naval Undersea Warfare Center Division Keyport, in Keyport, Washington, is looking for a journey-level purchasing and/or procurement analyst or contract specialist. You will be responsible for reviewing procurement documents, determining appropriate procurement methodologies, and ensuring compliance with regulations; identifying potential sources and determining the best approach for the procurement; interacting with internal customers, contractors, and other stakeholders to resolve issues and provide guidance; preparing necessary procurement documentation, including solicitations, purchase orders, and modifications; managing contract modifications, resolving performance issues, and closing out contracts. The work requires a thorough understanding of procurement regulations, familiarity with various contracting methods and vehicles (IDIQ, BPA, GPC, GSA schedules, etc.), proficiency with procurement-related electronic business systems (SPS, ERP, AMS, SAM, PIEE), strong analytical and organizational skills, and the ability to manage competing priorities and resolve complex issues. Experience with simplified acquisition procedures is essential. May perform other acquisition-related duties as assigned. The selected individual must be prepared to shift duties as dictated by mission requirements. In addition to the MOS and AFSC codes listed above, service members with civilian 1102 experience are also encouraged to apply. Selectee may report to Keyport, WA or arrange a workspace at a DoD facility within commuting distance of their home of record. Qualifications:  DAWIA Contracting Foundational Acquisition Certification or equivalent required.</t>
    </r>
  </si>
  <si>
    <t>E5:E6:E7:E8:O1:O2:O3</t>
  </si>
  <si>
    <t>25-6418</t>
  </si>
  <si>
    <t>Contract Specialist</t>
  </si>
  <si>
    <r>
      <rPr>
        <b/>
        <sz val="11"/>
        <color rgb="FF000000"/>
        <rFont val="Calibri"/>
        <family val="2"/>
        <scheme val="minor"/>
      </rPr>
      <t>25-6418, Length 1 Year:</t>
    </r>
    <r>
      <rPr>
        <sz val="11"/>
        <color indexed="8"/>
        <rFont val="Calibri"/>
        <family val="2"/>
        <scheme val="minor"/>
      </rPr>
      <t xml:space="preserve">
The Naval Undersea Warfare Center Division Keyport, in Keyport, Washington, is looking for a journey-level contract specialist to support a wide range of pre-award and post-award contracting activities for supplies and services. This includes everything from standard items with urgent delivery needs to complex technical requirements and services. You will review procurement requests, determine appropriate procurement methods, prepare solicitations, analyze proposals, negotiate and administer contracts, and provide guidance to customers. The work involves applying a thorough understanding of acquisition regulations, business practices, and cost/price analysis techniques to complex or unique procurement situations. You must be able to exercise independent judgment, initiative, and resourcefulness to make sound business decisions in the government's best interest, balancing program needs, regulations, and contractor interests. Effective communication and collaboration skills are essential, as the position requires interacting with various stakeholders, including technical personnel, legal counsel, contractors, and management officials. May perform other acquisition-related duties as assigned. The selected individual must be prepared to shift duties as dictated by mission requirements. In addition to the MOS and AFSC codes listed above, service members with civilian 1102 experience are also encouraged to apply. Selectee may report to Keyport, WA or arrange a workspace at a DoD facility within commuting distance of their home of record.
Qualifications:  DAWIA Contracting Foundational Acquisition Certification or equivalent required.
Applicants must meet the following Basic Education Requirement of the Department of Defense Qualification Standard for Contracting Positions: a bachelor's degree from an accredited educational institution authorized to grant baccalaureate degrees.</t>
    </r>
  </si>
  <si>
    <t>25-6419</t>
  </si>
  <si>
    <t>Administrative Specialist</t>
  </si>
  <si>
    <r>
      <rPr>
        <b/>
        <sz val="11"/>
        <color rgb="FF000000"/>
        <rFont val="Calibri"/>
        <family val="2"/>
        <scheme val="minor"/>
      </rPr>
      <t>25-6419, Length 1 Year:</t>
    </r>
    <r>
      <rPr>
        <sz val="11"/>
        <color indexed="8"/>
        <rFont val="Calibri"/>
        <family val="2"/>
        <scheme val="minor"/>
      </rPr>
      <t xml:space="preserve">
You will serve as the primary administrative focal point for the managers and staff of a Contracts Department of approximately 50 to 60 personnel. You will provide high-level administrative support to department leadership and staff, including managing correspondence, scheduling meetings, coordinating travel, and handling inquiries. You will serve as the subject matter expert in correspondence and records management policies and processes to ensure compliance with regulations. You will manage the command's Contractor Performance Assessment Reporting System (CPARS), including monitoring compliance, providing guidance and training, and tracking corrective actions. You will oversee training for department personnel, assist with scheduling courses, and ensure compliance with
training requirements. You will perform research, gather information for data calls, and analyze data to prepare reports. This position requires expert-level proficiency in common office automation software such as Microsoft Word, Excel, PowerPoint, and Adobe Acrobat Pro; exceptionally strong organizational skills; the ability to independently coordinate administrative activities, meetings, schedules, and travel arrangements; an in-depth understanding of correspondence policies and procedures; excellent communication skills; the ability to act as a liaison between leadership and the workforce; and the ability to independently perform research, solve problems, and consolidate information. In essence, this position requires a highly organized, detail-oriented individual with strong administrative,
communication, and analytical skills.</t>
    </r>
  </si>
  <si>
    <t>25-6424</t>
  </si>
  <si>
    <t>Finance Management Technician</t>
  </si>
  <si>
    <r>
      <rPr>
        <b/>
        <sz val="11"/>
        <color rgb="FF000000"/>
        <rFont val="Calibri"/>
        <family val="2"/>
        <scheme val="minor"/>
      </rPr>
      <t>25-6424,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Serve as a Financial Management Technician, will act as a Payroll Customer Service Representative, providing daily support to employees on pay-related inquiries and issues. Conducts bi-weekly payroll reconciliation and DATAAPS time certification to ensure accuracy and compliance with established financial protocols. Assists with New Employee Orientation and the preparation of DD577 Delegation of Authority forms on an as-needed basis. Supports financial integrity through regular auditing of sample transactions and by preparing the Joint Reconciliation Program UDO/ULO Travel (ZT) report on a monthly basis. Reviews and processes DTS travel authorizations as needed, ensuring proper documentation and timeliness. Additionally, compiles and submits the PERSTAT report on a daily basis, maintaining accurate personnel accountability.
Qualifications:  MOS: 36B AFSC: 6F0X1
Financial Management (FM) Certification Level 1. There is time allotted to achieve this certification if not already achieved.</t>
    </r>
  </si>
  <si>
    <t>25-6427</t>
  </si>
  <si>
    <t>Power Plant Electrician</t>
  </si>
  <si>
    <t>E4:E5:E6:E7:E8:W1:W2:W3:W4</t>
  </si>
  <si>
    <t>Pierre</t>
  </si>
  <si>
    <t>25-6428</t>
  </si>
  <si>
    <t>Power Plant Mechanic</t>
  </si>
  <si>
    <t>25-6429</t>
  </si>
  <si>
    <t>INFOSEC Specialist</t>
  </si>
  <si>
    <t>25-6431</t>
  </si>
  <si>
    <t>Cyber Network Infrastructure Support</t>
  </si>
  <si>
    <t>25-6432</t>
  </si>
  <si>
    <t>Administrative Support for Test Event</t>
  </si>
  <si>
    <t>25-6435</t>
  </si>
  <si>
    <t>DETACHMENT SENIOR NCO</t>
  </si>
  <si>
    <t>25-6438</t>
  </si>
  <si>
    <t>EEO Medical Officer/Physician's Assistant</t>
  </si>
  <si>
    <t>E7:E8:E9:O2:O3:O4</t>
  </si>
  <si>
    <t>25-6439</t>
  </si>
  <si>
    <t>EEO Alternative Dispute Resolution Officer</t>
  </si>
  <si>
    <r>
      <rPr>
        <b/>
        <sz val="11"/>
        <color rgb="FF000000"/>
        <rFont val="Calibri"/>
        <family val="2"/>
        <scheme val="minor"/>
      </rPr>
      <t xml:space="preserve">25-6427, Length 1 Year:
</t>
    </r>
    <r>
      <rPr>
        <sz val="11"/>
        <color indexed="8"/>
        <rFont val="Calibri"/>
        <family val="2"/>
        <scheme val="minor"/>
      </rPr>
      <t>Serves as an Electrician at a major hydroelectric power plant in Pierre, SD. Installs, modifies, tests, troubleshoots, repairs and maintains a wide variety of electrical and electronic equipment common to hydroelectric power plants, switchyards and associated water control structures.
The Powerplant Electrician is responsible for installing, modifying, testing, troubleshooting, repairing and maintaining the following equipment: 
Hydroelectric power generating units and their associated equipment such as voltage regulators, exciters, hydraulic turbine governors, electric driven oil pumps, air compressors, cooling water systems, control switchboards, etc.
High voltage switchyard equipment such as oil and air circuit breakers, transformers, manually and motor operated disconnect switches, lightning arresters, instrument transformers and potential devices and oil filled and oil static pipe cable systems.
Protective relaying systems for high voltage transmission lines, feeder circuits, generators, transformers, switchyard busses, and cable systems. (This effort is in support of the electronics maintenance personnel.)
Hardwired and digital computer based automatic supervisory control, data acquisition and alarm and event recording systems, including automatic generation, voltage control, telemetering, and communication systems. Also fixed and portable oscillographs. (This effort is in support of the electronics maintenance personnel.)
Instrumentation systems such as indicating meters and recording systems for temperature, liquid levels, and flows, gate positions, watts, vars, voltage, amperes, frequency and pressures.
Low and medium voltage switchgear, and power distribution centers and cable systems including project utilities such as power distribution lines, feeders and transformers.
Power plant auxiliaries such as potable and wastewater treatment systems; station service, deicing and draft tube depressing compressor systems; elevators, hoists and bridge and gantry cranes, HVAC systems, lighting systems, station drainage systems, station battery, and preferred AC systems; fixed bank CO2 system, and insulating oil purification systems. Rigs heavy loads and operates bridge and gantry cranes as needed to lift these loads.
Qualifications:  Candidate must be a journeyman electrician, familiar with equipment common to hydroelectric power plants, switchyards, and associated water control structures.</t>
    </r>
  </si>
  <si>
    <r>
      <rPr>
        <b/>
        <sz val="11"/>
        <color rgb="FF000000"/>
        <rFont val="Calibri"/>
        <family val="2"/>
        <scheme val="minor"/>
      </rPr>
      <t>25-6428, Length 1 Year:</t>
    </r>
    <r>
      <rPr>
        <sz val="11"/>
        <color indexed="8"/>
        <rFont val="Calibri"/>
        <family val="2"/>
        <scheme val="minor"/>
      </rPr>
      <t xml:space="preserve">
Serves as a Mechanic at a major hydroelectric power plant in Pierre, SD. Performs a wide variety of duties involved in the inspection, adjustment, maintenance, repair, testing, installation and modifications for the mechanical equipment and systems and structural features located in the hydroelectric power plant, switchyard and associated water control structures.
Inspects, tests, adjusts and performs preventive maintenance on these mechanical equipment and systems. Work requires the proper selection and use of hand and air operated tools to disassemble and assemble this equipment. Cleans, lubricates and replaces worn parts including various types of fasteners, bearings, couplings, gears, belts, chains, filters, gaskets and seals. Makes adjustments to assure proper clearances; torques bolts, aligns shafts, installs and tightens packing.
Performs scheduled and emergency repairs and overhauls on such items of mechanical equipment as pumps, compressors, fans, gear boxes, valves, hydraulic cylinders, heat exchangers and hoisting equipment. Performs electric and oxyacetylene welding on pipe, structural steel, sheet metal, hydraulic turbine runners. Performs flame and air arc cutting, and soldering and sweating of copper pipe and tubing, cuts, fits and threads steel, copper and plastic piping for water, air, sewer, and hydraulic lines and systems. Operates common mechanic shop tools such as drill presses, metal saws, grinders and special hand and power tools. Also performs limited amounts of machinist duties with milling machine, turning lathes and shapers. Disassembles and assembles major components of large rotating apparatus such as generators, turbines, gates, etc.
Performs major modifications to existing equipment and installation of new equipment. Builds concrete and steel mounting bases for equipment; assembles structural and mechanical components. Removes existing components and modifies them to be compatible with new equipment. Starts up, tests, and adjusts new equipment for proper operation.
Operates potable water and sewage treatment plants; rigs heavy loads and operates bridge and gantry cranes as needed to lift these loads. Drains, purifies, treats and replaces lubricating and hydraulic oils using centrifuge and filtering equipment. Performs light carpentry work, erects scaffolds. Drives vehicles and light trucks.
Qualifications:  Candidate must be a journeyman mechanic familiar with equipment common to hydroelectric power plants, switchyards, and associated water control structures. Knowledge of the operation, maintenance troubleshooting and repair of heavy industrial type mechanical equipment such as turbines, generators, compressors, motors, hoists, hydraulic cylinders and their auxiliary components. Knowledge of welding, rigging, assembly, disassembly and adjustment of precision mechanical components. Ability to read.</t>
    </r>
  </si>
  <si>
    <r>
      <rPr>
        <b/>
        <sz val="11"/>
        <color rgb="FF000000"/>
        <rFont val="Calibri"/>
        <family val="2"/>
        <scheme val="minor"/>
      </rPr>
      <t>25-6429, Length 1 Year:</t>
    </r>
    <r>
      <rPr>
        <sz val="11"/>
        <color indexed="8"/>
        <rFont val="Calibri"/>
        <family val="2"/>
        <scheme val="minor"/>
      </rPr>
      <t xml:space="preserve">
The Information Security Specialist will assist the INFOSEC PM in the development, implementation, and management of the information security program for classified and sensitive information systems and facilities within NUWC Keyport. This role ensures compliance with all applicable Navy, Department of Defense (DoD), and federal regulations and directives regarding the protection of information. INFOSEC PM will conduct vulnerability assessments, compliance inspections, implement security controls, and provide training to personnel on information security policies and procedures. Key Responsibilities:
• Conduct regular information security vulnerability assessments and risk analyses of facilities, systems, and equipment.
• Develop and implement mitigation strategies to address identified vulnerabilities and risks.
• Develop and maintain Standard Operating Procedures (SOPs) or desk guides for information security practices.
• Conduct regular security inspections and audits to ensure compliance with established policies and procedures.
• Develop and deliver information security awareness training programs to personnel.
• Investigate security incidents and breaches, and implement corrective actions to prevent future occurrences.
• Collaborate with other security disciplines (e.g., cybersecurity, personnel security) to ensure a holistic security posture.
• Prepare and submit required security reports and documentation.
Qualifications:  Security Clearance: TS. Minimum of 2 years experience in Information Security. Other Security program areas like OPSEC, PHYSEC, and etc. are useful.</t>
    </r>
  </si>
  <si>
    <r>
      <rPr>
        <b/>
        <sz val="11"/>
        <color rgb="FF000000"/>
        <rFont val="Calibri"/>
        <family val="2"/>
        <scheme val="minor"/>
      </rPr>
      <t>25-6431, Length 190 days:</t>
    </r>
    <r>
      <rPr>
        <sz val="11"/>
        <color indexed="8"/>
        <rFont val="Calibri"/>
        <family val="2"/>
        <scheme val="minor"/>
      </rPr>
      <t xml:space="preserve">
Provide intranet experimentation event support, assist in test preparation, risk reduction events, and managing event logistics. Assist in building assessment briefings, papers, plans, and reports regarding specific cyber infrastructure designed for experimentation events. 
Other duties as assigned. Ability to travel up to 10% of the time. 
• Be able to provide client systems support
• Monitor network connectivity
• Manage data
• Be able to perform intermediate hardware troubleshooting
• Be able to perform intermediate network troubleshooting
Qualifications:  • Applicant must possess TS/SCI
• Applicant must possess "Network+" certification</t>
    </r>
  </si>
  <si>
    <r>
      <rPr>
        <b/>
        <sz val="11"/>
        <color rgb="FF000000"/>
        <rFont val="Calibri"/>
        <family val="2"/>
        <scheme val="minor"/>
      </rPr>
      <t>25-6432, Length 190 days:</t>
    </r>
    <r>
      <rPr>
        <sz val="11"/>
        <color indexed="8"/>
        <rFont val="Calibri"/>
        <family val="2"/>
        <scheme val="minor"/>
      </rPr>
      <t xml:space="preserve">
Provide experimentation event support, assist in test event preparation, risk reduction events, and managing event logistics. Assist in developing assessment briefings, papers, plans, and reports for the experimentation events. 
Other duties as assigned.
1. Event planning and logistics - assist in developing a comprehensive event plan and timeline, venue coordination, agenda compilation, communication with attendees, welcome packet compilation and distribution, development and distribution of conference surveys, etc.
2. Security Oversight - Ensuring clearances are received and validated, day of conference security support (check-in, clearance verification, entry/exit of participants). Ability to travel up to 10% of the time. 
Other duties as assigned.
Qualifications:  Secret required, TS/SCI preferred.</t>
    </r>
  </si>
  <si>
    <r>
      <rPr>
        <b/>
        <sz val="11"/>
        <color rgb="FF000000"/>
        <rFont val="Calibri"/>
        <family val="2"/>
        <scheme val="minor"/>
      </rPr>
      <t>25-6438, Length 1 Year:</t>
    </r>
    <r>
      <rPr>
        <sz val="11"/>
        <color indexed="8"/>
        <rFont val="Calibri"/>
        <family val="2"/>
        <scheme val="minor"/>
      </rPr>
      <t xml:space="preserve">
***Applicants must email the following documents to leanne.felvus-webb.mil@mail.mil for consideration***
Professional Resume
Military Bio
Last three evaluations
EEO Physicians Assistant will review Reasonable Accommodation (RA) requests, write medical report and work with the RA EEO team to process the cases. They will also work with the RA team to Staying updated on ADA compliance. Processing and evaluating accommodation requests to include interviews, gathering documentation, and analyzing job functions. Conducting interactive process by working with employees and supervisors to explore potential accommodation and identifying solutions to meet needs while ensuring the essential job functions are being performed. Providing informed recommendations regarding the approval or denial of accommodation requests, often based on a review of the supporting documentation. Maintaining documentation to ensure accurate and detailed records of accommodation requests, interviews, and decisions. Providing guidance and training as needed. It is important to educate employees and managers on best practices for accommodating employees with disabilities. May be asked to communicate with external stakeholders such as healthcare providers, other directorates (HCMO, OGC). 
Civilian experience will be considered for this position.
Qualifications:  • Excellent analytical, problem-solving, and communication skills .
• Ability to work independently and as part of a team .
• Experience in writing medical briefs.
• Knowledge in use of Excel, PowerPoint and Word.</t>
    </r>
  </si>
  <si>
    <r>
      <rPr>
        <b/>
        <sz val="11"/>
        <color rgb="FF000000"/>
        <rFont val="Calibri"/>
        <family val="2"/>
        <scheme val="minor"/>
      </rPr>
      <t>25-6439, Length 1 Year:</t>
    </r>
    <r>
      <rPr>
        <sz val="11"/>
        <color indexed="8"/>
        <rFont val="Calibri"/>
        <family val="2"/>
        <scheme val="minor"/>
      </rPr>
      <t xml:space="preserve">
MULTIPLE LOCATIONS: QUANTICO, VA / STAFFORD, VA
The reservist will be trained in all aspects of Alternative Dispute Resolution. To include:
Information and Guidance: EEO counselors explain the EEO process, including timeframes and appeal procedures, and advise individuals of their rights and responsibilities. 
Informal Resolution: They attempt to resolve the matter informally, often through mediation or other forms of Alternative Dispute Resolution (ADR). 
Limited Inquiry: They conduct a limited inquiry to understand the situation and identify the specific claims being made. 
Facilitation: They act as a facilitator, translator, and messenger, helping individuals understand the process and communicate their concerns. 
Documentation: They prepare a report documenting the counseling process and any resolutions reached. 
Confidentiality: They generally maintain the confidentiality of the aggrieved person's identity unless they authorize its disclosure or file a formal complaint. 
Neutrality: EEO counselors remain neutral and do not represent either the aggrieved person or the agency during the informal stages. 
Secret clearance
Civilian experience will be considered for this position.
Qualifications:  Minimum Qualification/Skills: Proficient in MS Suite, excellent customer service, proficient in multi-tasking, excellent communication skills both verbally and written, ability to effectively collaborate.
Preferred Qualifications: Experience in facilitating focus groups, public speaking, working knowledge of compliance assessments, and/or previous experience in policy writing.
Minimum clearance requirement: Secret Clearance required for position.</t>
    </r>
  </si>
  <si>
    <t>Police Officer</t>
  </si>
  <si>
    <t>SMSgt Dennis Tallent</t>
  </si>
  <si>
    <t>25-6218</t>
  </si>
  <si>
    <t>DCSA - PEO</t>
  </si>
  <si>
    <t>Business Management Officer</t>
  </si>
  <si>
    <t>25-6361</t>
  </si>
  <si>
    <t>25-6440</t>
  </si>
  <si>
    <t>USACE - Walla Walla District (NWW)</t>
  </si>
  <si>
    <t>Contracting Specialist</t>
  </si>
  <si>
    <t>Walla Walla</t>
  </si>
  <si>
    <t>25-6444</t>
  </si>
  <si>
    <t>CECOM</t>
  </si>
  <si>
    <t>MILDEP CIO/G6</t>
  </si>
  <si>
    <t>Aberdeen Proving Ground</t>
  </si>
  <si>
    <t>25-6445</t>
  </si>
  <si>
    <t>Security Officer - Special Programs</t>
  </si>
  <si>
    <t>25-6448</t>
  </si>
  <si>
    <t>Allied Trade Specialist</t>
  </si>
  <si>
    <t>E2:E3:E4:E5:E6</t>
  </si>
  <si>
    <t>25-6449</t>
  </si>
  <si>
    <t>Machinist/CNC Programmer</t>
  </si>
  <si>
    <r>
      <rPr>
        <b/>
        <sz val="11"/>
        <color rgb="FF000000"/>
        <rFont val="Calibri"/>
        <family val="2"/>
        <scheme val="minor"/>
      </rPr>
      <t>25-6445, Length 1 Year:</t>
    </r>
    <r>
      <rPr>
        <sz val="11"/>
        <color indexed="8"/>
        <rFont val="Calibri"/>
        <family val="2"/>
        <scheme val="minor"/>
      </rPr>
      <t xml:space="preserve">
Position will serve as the Special Program Security Lead, a Government SAP Security Officer (GSSO) for Special Access Programs (SAPs) across Spectrum Department and in other departments, and will serve as the NATO Control Officer for NSWC Crane. This position involves security oversight for the program as a whole at NSWC Crane, and oversight of any related Special Access Program Facility (SAPF) associated. This position will serve as Liaison between Crane and the Program Office, the Program Security Officer (PSO), and the Government Security Manager (GSM). In-depth knowledge of SAP security regulations (DoD 5205.07 Vol 1-4) is crucial. Must be familiar with IS/IT regulations and requirements, Risk Management Frameworks (RMF), Authorities to Operate (ATOs), and reporting requirements IS systems operating within a SAPF. As NATO
Control Officer, this position is responsible for the Command's NATO Program to include: Audits and inspections from NAVSEA and the Central US Registry (CUSR) (reportable to Command, NAVSEA and CUSR), NATO classified inventories, briefings and de-briefings, maintaining a master list/database of all personnel briefed and de-briefed as well as briefing certificates, NATO Attestations for personnel traveling OCONUS to participate in NATO related eve the NATO requirement, and in-depth knowledge of relevant NATO documents. Position will also serve as serve as a Special Security Representative (SSR), reporting to the Senior Intelligence Officer (SIO) and the Special Security Officer (SSO).
Qualifications:  Security Fundamentals Professional Certification (SFPC), Physical Security Certification (PSC), Security Asset Protection Professional Certification (SAPPC), and Special Program Security Certification (SPSC).</t>
    </r>
  </si>
  <si>
    <r>
      <rPr>
        <b/>
        <sz val="11"/>
        <color rgb="FF000000"/>
        <rFont val="Calibri"/>
        <family val="2"/>
        <scheme val="minor"/>
      </rPr>
      <t>25-6440, Length 1 year</t>
    </r>
    <r>
      <rPr>
        <sz val="11"/>
        <color indexed="8"/>
        <rFont val="Calibri"/>
        <family val="2"/>
        <scheme val="minor"/>
      </rPr>
      <t xml:space="preserve">
-Conduct "cradle-to-grave", or life-cycle contracting.
-Conduct acquisition planning, market research, oversee and participate in formal and informal source selection processes
-Conduct cost/price analysis, negotiate, prepare required pre- and post-award contract documents, and full contract administration and closeout
-Reviews requests for the procurement of specialized or complex items and equipment, extensive technical services, and/or unique construction.
-Prepares solicitation/amendment documents incorporating provisions such as cost accounting standards, cost or pricing data, special testing requirements, Government-furnished property, and payment provisions as required.
-Prepares required determinations and findings, and prepares and assembles solicitation document.
-Responsible for contract management on assigned contracts, grants, and cooperative agreements during the post-award phase of the procurement cycle assuring timely receipt of all contractual data specified.
-Prepares responses to all contractual correspondence with contractors, including requests for contract deviations from contract compliance.
QUALIFICATIONS: DAU CONTRACTING CERTIFICATION 
One year of specialized experience which includes 1) Developing, negotiating, and modifying contracts plans and specification; AND 2) Performing pre and post award functions.</t>
    </r>
  </si>
  <si>
    <r>
      <rPr>
        <b/>
        <sz val="11"/>
        <color rgb="FF000000"/>
        <rFont val="Calibri"/>
        <family val="2"/>
        <scheme val="minor"/>
      </rPr>
      <t>25-6361, Length 1 Year:</t>
    </r>
    <r>
      <rPr>
        <sz val="11"/>
        <color indexed="8"/>
        <rFont val="Calibri"/>
        <family val="2"/>
        <scheme val="minor"/>
      </rPr>
      <t xml:space="preserve">
Serves as a Civil Works Contracting Specials for USACE New England District. Responsible for pre-award and post-award administration of construction, A&amp;E, supply and service contracts of all types. Additionally, ensures quality assurance through technical evaluations; site safety inspections, and reporting. Process purchase request and Small Business coordination records in the Corps of Engineers Financial Management System and Procurement Desktop Defense. Prepares solicitations for request for quotes, invitations of bids, and request for proposals; evaluates and awards contract actions. Applies broad range of experience and knowledge of the Federal, DoD, DA, USACE acquisition policies and procedures to plan, develop, coordinate, implement, direct, and manage requirements/acquisition activities. Potential to deploy on notice in support of natural disasters and contingency operations.
Qualifications:  Candidate must be complete with Army Acquisition Transition Course (AATC) prior to applying</t>
    </r>
  </si>
  <si>
    <r>
      <rPr>
        <b/>
        <sz val="11"/>
        <color rgb="FF000000"/>
        <rFont val="Calibri"/>
        <family val="2"/>
        <scheme val="minor"/>
      </rPr>
      <t>25-6239, Length 1 Year:</t>
    </r>
    <r>
      <rPr>
        <sz val="11"/>
        <color indexed="8"/>
        <rFont val="Calibri"/>
        <family val="2"/>
        <scheme val="minor"/>
      </rPr>
      <t xml:space="preserve">
MULTIPLE LOCATIONS: QUANTICO, WASHINGTON DC, FT MEADE, STAFFORD.
- Detailed, intensive knowledge and understanding of financial methods, practices, procedures, regulations, precedent decisions, and policies of the organization, and the agency.
- Knowledge and skill in applying analytical and evaluative methods and techniques to issues or studies concerning the efficiency and effectiveness of program operations.
- Expected to learn and apply knowledge of the major issues, program goals and objectives, work processes and administrative operations of the organization.
- Expected to learn and apply knowledge of the organization missions, functions, applicable regulations, and their relationship to other Federal activities and private industry to determine the impact of financial transactions on internal and external operations;
- Knowledge of automated resource management systems design practices and limitations to develop an automated subsystem or revise and existing system in conjunction with computer programmers and software specialists.
-Knowledge of the operations and maintenance of financial systems.
-Experience with the coordination of system enhancements and new capabilities, resolution of system malfunctions, financial data computing errors, IT control deficiencies, and processing latency.
-Knowledge of G-Invoicing, inter-agency agreements, and experience developing process, policy, and technical solutions for G-Invoicing implementation.
-Knowledge of program and/or project management principles and processes
Qualifications:  - Adapting analytical techniques and evaluation criteria to the measurement and improvement of program effectiveness and/or organizational productivity.
- Written and oral communication sufficient to prepare reports and guidance and to provide briefings on controversial or complex topics.
-Expertise in coordinating and collaborating with internal and external stakeholders
Civilian experience will be considered for the position.
Secret clearance required.
Applications must provide the following documents:
· Military Bio
· Professional Resume
· Last three evaluations</t>
    </r>
  </si>
  <si>
    <r>
      <rPr>
        <b/>
        <sz val="11"/>
        <color rgb="FF000000"/>
        <rFont val="Calibri"/>
        <family val="2"/>
        <scheme val="minor"/>
      </rPr>
      <t>25-6449,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STP
As a 427X0 Machinist at Tobyhanna Army Depot, you’ll be a key player in delivering precision CNC, machining, and fabrication services to support Joint Force operational needs. In this role, you’ll fabricate, repair, and modify metallic and non-metallic components using advanced machining equipment, such as CNC lathes, mills, drill presses, and welding tools.
At Tobyhanna, you’ll contribute to the sustainment and modernization of critical Air Force, Army and Navy systems including advanced communication equipment, radar, and satellite communication systems ensuring that mission-critical assets remain fully operational. Your work will directly support Joint Force readiness and help maintain the technological edge that drives our national security.
Qualifications:  * Must hold the Air Force specialty code 427X0 (Machinist) with proven experience in precision machining and fabrication.
* Skilled in the use of lathes, drill presses, welding equipment, and other metalworking tools to produce and repair components with exacting standards.
* Strong ability to work collaboratively in a dynamic, mission-focused environment.
* Meet all Air Force physical and medical requirements for AFSC 427X0.</t>
    </r>
  </si>
  <si>
    <r>
      <rPr>
        <b/>
        <sz val="11"/>
        <color rgb="FF000000"/>
        <rFont val="Calibri"/>
        <family val="2"/>
        <scheme val="minor"/>
      </rPr>
      <t>25-6448,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STP
As a 91E Allied Trade Specialist at Tobyhanna Army Depot, you’ll be at the forefront of supporting the Army, Navy and Air Force's operational readiness by fabricating, repairing, and modifying metallic and non-metallic parts for a wide range of military systems. You’ll work in a precision-oriented environment with access to advanced machinery and tooling, including lathes, drill presses, welding equipment, and more.
At Tobyhanna, you’ll be directly involved in the sustainment and modernization of critical Joint Force assets, everything from repairing structural components on combat vehicles to fabricating custom parts that ensure C5ISR systems and advanced electronics are fully mission capable. Your efforts will directly support the depot’s mission of delivering readiness to the joint force.
Qualifications:  * 91E (Allied Trade Specialist) with experience in machine shop operations, welding, and metal fabrication.
* Proficient in using CNC lathes, mills, drill presses, welding equipment, and other metalworking machinery to meet demanding fabrication and repair requirements.
* Ability to collaborate with a team and adapt to fast-paced environments supporting complex sustainment and modernization work.
* Meet all Army physical and medical requirements for MOS 91E.</t>
    </r>
  </si>
  <si>
    <r>
      <rPr>
        <b/>
        <sz val="11"/>
        <color rgb="FF000000"/>
        <rFont val="Calibri"/>
        <family val="2"/>
        <scheme val="minor"/>
      </rPr>
      <t>Tour 25-6444, Length 1 year</t>
    </r>
    <r>
      <rPr>
        <sz val="11"/>
        <color indexed="8"/>
        <rFont val="Calibri"/>
        <family val="2"/>
        <scheme val="minor"/>
      </rPr>
      <t xml:space="preserve">
***Applicants must email the following documents to leanne.felvus-webb.mil@mail.mil for consideration***
Professional Resume
Military Bio
Last three evaluations
- Acts as the Primary Military Deputy to the CECOM CIO/G6, providing comprehensive leadership and management for all Information Technology (IT) operations. This includes: directly supporting the G6 in planning and overseeing activities, leading and mentoring a team of subordinate civilian Division Chiefs and personnel, efficiently managing resources (personnel, equipment, funding), and ensuring strict compliance with all Army regulations and policies for multiple disciplines of IT and Information Management.
- Responsible for the effective planning and execution of all CECOM IT operations, including: developing and implementing short and long-range information management plans (operational and operational contingencies) and projects, managing and securing communication networks, coordinating with U.S. Army Materiel Command , and overseeing the implementation and cybersecurity of information systems.
- Serves as a subject matter expert in communication technologies, staying abreast of emerging trends and advising CECOM CIO G6 leadership on system capabilities and limitations. They also lead troubleshooting efforts to resolve complex technical issues, ensuring the smooth operation of communication systems.
- Functions as primary deputy to the CECOM CIO/G6, responsible for all facets of strategic IT planning, resource allocation, and operational management. This includes: developing long-term IT roadmaps, optimizing investments in current and future technologies, overseeing the development and implementation of information systems, serving as the primary advisor to leadership on all IT matters, and directing the Information Resource Management (IRM), including personnel, budget, and daily operations.
QUALIFICATIONS: AOC: 25A
Position requires an individual with a unique blend of leadership, technical expertise, and strategic vision to excel as the primary deputy to the CECOM CIO/G6. Possesses deep technical expertise in communication systems and cybersecurity, effectively analyzes and solves complex problems, develops strategic IT plans, and manages resources efficiently. A well-rounded leader with a strong grasp of both the technical and strategic aspects of IT within an organization.</t>
    </r>
  </si>
  <si>
    <r>
      <rPr>
        <b/>
        <sz val="11"/>
        <color rgb="FF000000"/>
        <rFont val="Calibri"/>
        <family val="2"/>
        <scheme val="minor"/>
      </rPr>
      <t>25-6218, Length 1 Year:</t>
    </r>
    <r>
      <rPr>
        <sz val="11"/>
        <color indexed="8"/>
        <rFont val="Calibri"/>
        <family val="2"/>
        <scheme val="minor"/>
      </rPr>
      <t xml:space="preserve">
MULTIPLE DUTY LOCATIONS: QUANTICO, VA / FT. MEADE, MD.
As the PEO continues to mature, the requirement for a Business Management Cell has been identified with the intent to provide mission enhancing critical support functions to the PEO's nine programs, allowing the program management offices to remain focused on the life cycle management of their respective programs. The incumbent(s) will initiate/support programmatic taskers, while reducing the administrative burden on the program managers by eliminating and transferring business processes. The incumbent(s) would be responsible for integrating with and managing the PEO's equities in DCSA's governance process, conducting legislative and policy analysis, aligning the PEO's strategic focus with DCSA's and developing PEO specific performance metrics, and conducting acquisition document reviews in support of the PEO's nine programs.  
*Civilian experience will be considered for eligibility.
Qualifications:  Program Management, planning, information sharing/management, and integration. Knowledge of or familiarity with Acquisition, Contracting, Cybersecurity, Information Technology.
Applications must provide the following documents:
· Military Bio
· Professional Resume
· Last three evaluations (if applicable)</t>
    </r>
  </si>
  <si>
    <t>NSWC-Port Hueneme Division-White Sands Det</t>
  </si>
  <si>
    <t>25-6219</t>
  </si>
  <si>
    <t>DCSA - CPO</t>
  </si>
  <si>
    <t>Training Administrator</t>
  </si>
  <si>
    <t>25-6451</t>
  </si>
  <si>
    <t>DCSA - PEO - APEOR</t>
  </si>
  <si>
    <t>Information Technology Program Analyst</t>
  </si>
  <si>
    <t>E7:E8:E9:O1:W1</t>
  </si>
  <si>
    <t>Stafford</t>
  </si>
  <si>
    <t>25-6452</t>
  </si>
  <si>
    <t>Linux Cloud Administrator</t>
  </si>
  <si>
    <t>E4:E5:E6:E7:E8:O1:O2:O3:W1:W2:W3</t>
  </si>
  <si>
    <t>25-6458</t>
  </si>
  <si>
    <t>USTRANSCOM</t>
  </si>
  <si>
    <t>Reserve Manpower Manager</t>
  </si>
  <si>
    <t>25-6460</t>
  </si>
  <si>
    <t>DFAS-IND-JBL-Force Protection</t>
  </si>
  <si>
    <t>Security Assistant (OA)</t>
  </si>
  <si>
    <t>25-6462</t>
  </si>
  <si>
    <t>25-6464</t>
  </si>
  <si>
    <t>Management Analyst</t>
  </si>
  <si>
    <t>25-6465</t>
  </si>
  <si>
    <t>Supervisory Management Analyst</t>
  </si>
  <si>
    <t>O4:O5:O6</t>
  </si>
  <si>
    <t>25-6466</t>
  </si>
  <si>
    <t>USACE - Louisville District (LRL)</t>
  </si>
  <si>
    <t>Supervisory Contract Specialist</t>
  </si>
  <si>
    <t>25-6468</t>
  </si>
  <si>
    <t xml:space="preserve">NSWC-Carderock </t>
  </si>
  <si>
    <t>Military Admin and Customer Advocate Liaison</t>
  </si>
  <si>
    <t>West Bethesda</t>
  </si>
  <si>
    <r>
      <rPr>
        <b/>
        <sz val="11"/>
        <color rgb="FF000000"/>
        <rFont val="Calibri"/>
        <family val="2"/>
        <scheme val="minor"/>
      </rPr>
      <t>25-6460, Length 1 year:</t>
    </r>
    <r>
      <rPr>
        <sz val="11"/>
        <color indexed="8"/>
        <rFont val="Calibri"/>
        <family val="2"/>
        <scheme val="minor"/>
      </rPr>
      <t xml:space="preserve">
The purpose of this position is to serve as a Security Assistant to support the Site Support Office on matters relating to security programs; as well as assisting the Force Protection Officer on matters relating to collateral, personnel and information security. 
The incumbent will also be responsible for the administration of the electronic access control system as well as issue/verify and approve military and civilian identification cards along with management of associated database systems and functional processes.Administers the facility internal access control system through visual monitoring of security control panels, sound alarms, and visual observation of unsecured ingress/egress areas. Administers the system for reporting violations of building security policies and makes recommendations for corrective actions. 
Coordinates with Organizational Directors to determine access levels for staff members. Verifies and signs request forms authorizing issue of a DOD identification card to military personnel, their dependents, retirees, their dependents and others. The incumbent, using the Defense Eligibility Enrollment System (DEERS) data base, verifies that all applicants are legally entitled to a DOD identification card. The incumbent, after ensuring that all supplied information is correct and in the proper format, inputs data into the DEERS system to produce initial, updated or reissued ID cards. Incumbent takes adequate security measures to secure and protect DOD property and personnel records as directed. Fingerprints individuals requiring a National Agency check when notified by DFAS Human Resources.
Manages and operates a data base system which digitally captures employee images and creates identification badges for building access and prepares a variety of reports. Through interaction with personnel offices, ensures accurate information is maintained for use by DFAS-IN Force Protection personnel.
Incumbent manages maintenance on automated systems associated with the functions managed. Uses office automation equipment and software to type a variety of correspondence, documents and forms. Uses spreadsheet software for the development of reports. Answers the telephone and receives visitors, exercises discretion when supplying information. Sets up and maintains files for bulletins, memorandums, regulations, appointment schedule. Verifies clearance levels and enters information into authorized access control systems and or databases.
Qualifications:  1. To have a active T3 clearance 
2. Pass Online Site Security Managers course within the 30 of serving the position.</t>
    </r>
  </si>
  <si>
    <r>
      <rPr>
        <b/>
        <sz val="11"/>
        <color rgb="FF000000"/>
        <rFont val="Calibri"/>
        <family val="2"/>
        <scheme val="minor"/>
      </rPr>
      <t>25-6458, Length 92 days:</t>
    </r>
    <r>
      <rPr>
        <sz val="11"/>
        <color indexed="8"/>
        <rFont val="Calibri"/>
        <family val="2"/>
        <scheme val="minor"/>
      </rPr>
      <t xml:space="preserve">
USTRANSCOM's global mobility operations, executed through the Joint Deployment and Distribution Enterprise (JDDE), are essential for implementing the National Defense Strategy and projecting U.S. power globally. The USTRANSCOM Joint Intelligence Operations Center (JIOC) plays a critical role in these operations, and MIRC-aligned Troop Program Units (TPUs) are vital for augmenting the JIOC capacity. USTRANSCOM utilizes reservist support from the joint forces and elements of the National Guard to support information requirements (IRs) of the Combatant Commands (CCMDs), Army Service Component Commands (ASCCs), Theater Intelligence Brigades (TIBs), and Intelligence Agencies. Reservist support is a critical element of USTRANSCOM's ability to leverage the available talent pool of analysts to achieve mission success.
Qualifications:  CLEARANCE: Top Secret/SCI</t>
    </r>
  </si>
  <si>
    <r>
      <rPr>
        <b/>
        <sz val="11"/>
        <color rgb="FF000000"/>
        <rFont val="Calibri"/>
        <family val="2"/>
        <scheme val="minor"/>
      </rPr>
      <t>25-6464, Length 1 Year:</t>
    </r>
    <r>
      <rPr>
        <sz val="11"/>
        <color indexed="8"/>
        <rFont val="Calibri"/>
        <family val="2"/>
        <scheme val="minor"/>
      </rPr>
      <t xml:space="preserve">
***Applicants must email the following documents to leanne.felvus-webb.mil@mail.mil for consideration***
Professional Resume
Military Bio
Last three evaluations
***MULTIPLE LOCATIONS: BOYERS, PA / QUANTICO, VA / STAFFORD, VA, FT. MEADE, MD***
The Defense Counterintelligence and Security Agency (DCSA) is the primary executive branch service provider of personnel background investigations for the Federal Government with the mission of ensuring a trusted federal, industrial and affiliated workforce to advance and preserve America’s strategic edge. The incumbent will serve in the Contracting and Procurement Office of Defense Counterintelligence and Security Agency in a Management Analyst capacity. 
Responsibilities will include:
• Prepare, coordinate, and execute hiring actions, reassignments, onboarding, and offboarding.
• Maintain the directorate roster.
• Prepare, coordinate, and respond to tasks assigned to the directorate.
• Coordinate performance management accountability across the directorate.
Civilian experience will be considered for this position.
Qualifications:  • 1+ year of relevant experience.
• Excellent organizational and multitasking ability. 
• Good practical experience with MS Office. 
• Strong communication skills with great attention to detail.
• Ability to multi-task and re-prioritize regularly with minimal guidance.
• Secret Security Clearance</t>
    </r>
  </si>
  <si>
    <r>
      <rPr>
        <b/>
        <sz val="11"/>
        <color rgb="FF000000"/>
        <rFont val="Calibri"/>
        <family val="2"/>
        <scheme val="minor"/>
      </rPr>
      <t>25-6465, Length 1 year:</t>
    </r>
    <r>
      <rPr>
        <sz val="11"/>
        <color indexed="8"/>
        <rFont val="Calibri"/>
        <family val="2"/>
        <scheme val="minor"/>
      </rPr>
      <t xml:space="preserve">
***Applicants must email the following documents to leanne.felvus-webb.mil@mail.mil for consideration***
Professional Resume
Military Bio
Last three evaluations
***MULTIPLE LOCATIONS: BOYERS, PA / QUANTICO, VA / STAFFORD, VA, FT. MEADE, MD***
The Defense Counterintelligence and Security Agency (DCSA) is the primary executive branch service provider of personnel background investigations for the Federal Government with the mission of ensuring a trusted federal, industrial and affiliated workforce to advance and preserve America’s strategic edge. The incumbent will serve in the Contracting and Procurement Office of Defense Counterintelligence and Security Agency in a Supervisory Management Analyst capacity. 
Responsibilities will include:
• Plan work to be accomplished by subordinates, set and adjust short-term priorities, prepare schedules for completion of work, and evaluate work performance of subordinates.  Assign work to subordinates based on priorities, selective consideration of the difficulty and requirements of assignments, and the capabilities of employees.  Find ways to improve production or increase the quality of the work directed.
• Give advice, counsel, or instruction to employees on both work and administrative matters.  Hear and resolve complaints from employees, referring group grievances and more serious unresolved complaints to a higher level supervisor or manager.  Identify developmental and training needs of employees, providing or arranging for needed development and training.
• Make decisions on work problems presented by subordinate personnel or by contractors.  Hear and resolve group grievances or serious employee complaints.  Find and implement ways to eliminate or reduce significant bottlenecks and barriers to production, promote team building, or improve business practices.
• Ensure compliance with all statutory requirements, regulations, and any local policy. 
Civilian experience will be considered for this position.
Qualifications:  • 1+ year of relevant experience.
• Excellent organizational and multitasking ability. 
• Good practical experience with MS Office. 
• Strong communication skills with great attention to detail.
• Strong writing, editing, and plain language writing skills.
• Top Secret Security Clearance</t>
    </r>
  </si>
  <si>
    <r>
      <rPr>
        <b/>
        <sz val="11"/>
        <color rgb="FF000000"/>
        <rFont val="Calibri"/>
        <family val="2"/>
        <scheme val="minor"/>
      </rPr>
      <t>25-6451, Length 1 Year:</t>
    </r>
    <r>
      <rPr>
        <sz val="11"/>
        <color indexed="8"/>
        <rFont val="Calibri"/>
        <family val="2"/>
        <scheme val="minor"/>
      </rPr>
      <t xml:space="preserve">
***Applicants must email the following documents to leanne.felvus-webb.mil@mail.mil for consideration***
Professional Resume
Military Bio
The Defense Counterintelligence and Security Agency (DCSA) is the primary executive branch service provider of personnel background investigations for the Federal Government with the mission of ensuring a trusted federal, industrial and affiliated workforce to advance and preserve America’s strategic edge. A service member will provide direct support on problems, planning methodologies, policies and procedures for information technology delivery. Support the development of plans and controls for submission of data, including cost analysis, budget formulation, and program resource requests. Conduct analysis and research on policies and procedures for information systems. Provide support to development and administration of governance in support of information systems delivery and management. Develop a current and comprehensive knowledge of organizational structures and personnel functions; analyze information received through conducting surveys, studies, and special projects; recommends, develops, and implements actions to achieve process improvements and further organizational objectives. Assist with the development, implementation and monitoring of sophisticated management information systems focusing on the DCSA Program Executive Officer's (PEO) short- and long-range plans. Provide support to policy development that directly impacts the Programs which constitute the PEO with the objective of supporting the achievement of goals and priorities. Support the translation of capabilities into requirements within the portfolio and where gaps exist, consult with teammates to conduct analysis, and recommend strategies to resource identified gaps, identify redundancies, and evaluate areas of emphasis and de-emphasis. Oversee; budgeting, deliverable tracking, contract execution and scheduling for SME support which is managed by the office of the Assistant Program Executive Officer for Requirements (APEOR).
Qualifications:  Civilian Experience will be considered.
Secret Clearance required for position.
Agile/SAFe, ITIL, or PMP experience would be desired</t>
    </r>
  </si>
  <si>
    <r>
      <rPr>
        <b/>
        <sz val="11"/>
        <color rgb="FF000000"/>
        <rFont val="Calibri"/>
        <family val="2"/>
        <scheme val="minor"/>
      </rPr>
      <t>25-6452, Length 1 Year:</t>
    </r>
    <r>
      <rPr>
        <sz val="11"/>
        <color indexed="8"/>
        <rFont val="Calibri"/>
        <family val="2"/>
        <scheme val="minor"/>
      </rPr>
      <t xml:space="preserve">
***Applicants must email the following documents to leanne.felvus-webb.mil@mail.mil for consideration***
Professional Resume
Military Bio
The Linux Cloud Administrator will play a key role in managing and maintaining Linux servers and related infrastructure in the Amazon Web Services (AWS) Cloud environment. Incumbents will be responsible for monitoring system performance, ensuring high availability of services and applications, and implementing and maintaining STIGs and best practices to safeguard data and systems.
Incumbents will design and implement backup and disaster recovery plans, troubleshoot and resolve system and application issues, and collaborate with other teams to ensure seamless integration and communication with other systems and services. Additionally, incumbents will automate repetitive tasks using scripting and configuration management tools to increase efficiency and scalability.
To excel in this role, incumbents must have a solid understanding of Linux operating systems, cloud computing, and related technologies. Incumbents should have experience working with AWS services and be able to effectively manage and monitor them to ensure optimal performance and availability. Incumbents should be able to Automate network infrastructure and system deployments and configurations using Infrastructure-as-Code tools like Terraform or CloudFormation. Strong problem-solving skills and the ability to work independently and in a team environment are essential.
Qualifications:  Qualifications: Civilian experience will be considered for position eligibility
DoD 8570/8140 Certifications required: At least IAT level II+ (CCNA-Security, CySA+ **, GICSP, GSEC, Security+ CE, CND, SSCP, CASP+ CE, CCNP Security, CISA, CISSP (or Associate), GCED, GCIH, CCSP)
-Linux Certifications IE CompTIA Linux+ or LPIC preferred
-AWS Certifications preferred</t>
    </r>
  </si>
  <si>
    <r>
      <rPr>
        <b/>
        <sz val="11"/>
        <color rgb="FF000000"/>
        <rFont val="Calibri"/>
        <family val="2"/>
        <scheme val="minor"/>
      </rPr>
      <t>25-6466, Length 1 Year:</t>
    </r>
    <r>
      <rPr>
        <sz val="11"/>
        <color indexed="8"/>
        <rFont val="Calibri"/>
        <family val="2"/>
        <scheme val="minor"/>
      </rPr>
      <t xml:space="preserve">
Supervisory Contract Specialist for the St. Louis District, U.S. Army Corps of Engineers (USACE). Serves as Contracting Officer, within their authority, for a specific group/team to include the LD25 1200' Lock Chamber MEGA Project. Exercises full supervisory responsibility over a designated group of employees. Primary responsibility is for overall contract program compliance within the applicable acquisition policy. As Contracting Officer, works under the general supervision of the District Contracting Chief (DCC) with extensive authority for exercising independent judgment while exercising the ability to make decisions. Evaluation of work is primarily for fulfillment of overall objectives, effectiveness, and policies. Such guidelines provide general contracting methods, requirements, and processes, but require the application of extensive judgment and originality resolving situations for which such guides are not specifically applicable. The incumbent is frequently required to develop new approaches and new conditions that may incorporate new clauses to resolve specific situational conditions in order resolve specific situations. Serves as focal point for regional contracts awarded by designated group of employees. Provides leadership, direction, and technical training to contract specialists in their performance of pre-award, post-award, close-out and contract termination functions covering construction, architect/engineering, service and supply type contracts. Ensures that the organization's strategic plan, mission, vision and values are communicated to the team or group of employees and integrated into their strategies, goals, objectives, and work plans. Communicates assignments, projects, milestones and deadlines and time frames for completion. Coaches the contract specialists in the selection and application of appropriate problem-solving methods and techniques, provides advice on work methods, practices, and procedures, and assists in identifying parameters of a viable solution. Distributes workload and tasks employees in accordance with workflow and skill level. Also, adjusts workload to ensure timely work accomplishments. Prepares reports and maintains records of work accomplishments. Represents the work group/team in meetings with program officials and other customers on issues related to program execution.  Advises DCC on workload status, potential contractual problems and statistical data.
Qualifications:  Must be DAWIA or Back 2 Basics (B2B) certified and able to obtain a Contracting Officer Warrant</t>
    </r>
  </si>
  <si>
    <r>
      <rPr>
        <b/>
        <sz val="11"/>
        <color rgb="FF000000"/>
        <rFont val="Calibri"/>
        <family val="2"/>
        <scheme val="minor"/>
      </rPr>
      <t>25-6468, Length 1 Year:</t>
    </r>
    <r>
      <rPr>
        <sz val="11"/>
        <color indexed="8"/>
        <rFont val="Calibri"/>
        <family val="2"/>
        <scheme val="minor"/>
      </rPr>
      <t xml:space="preserve">
Serve as Liaison between Military Administration, Pay and Personnel Office and the Command's Office of Customer Advocate (OCA). The incumbent will perform advanced analytical assignments to research, develop, and implement broad financial related matters, processes, and business rules for the Command and assigned Customer base primarily for the Military workforce. Prepares the appropriate and necessary documentation required for various special projects. Prepares comprehensive reports of completed studies, assuring adequate correlation of data, integration of all pertinent considerations, and substantiation of conclusions. Assures early identification of customer financial problems or issues and facilitates the resolution of identified problems or issues in the most appropriate manner.Reviews and analyzes related financial data to ensure sound fiscal management, and conformance with budgetary policy and statutory constraints; identifies issues and trends; and, assures corrective actions are taken.
Qualifications:  Skill in converting information into clear, concise and logical terms to explain situations, complex problems, implementation of program objectives and to assist customers. Knowledge of and skill in applying and adapting standard approaches to gather, analyze and evaluate information concerning complex processes, operations or questions typified by conventional relationships. Knowledge of ERP Business Management Software and associated NAVSEA Business Rules and Processes. Army/Air Force Admin</t>
    </r>
  </si>
  <si>
    <r>
      <rPr>
        <b/>
        <sz val="11"/>
        <color rgb="FF000000"/>
        <rFont val="Calibri"/>
        <family val="2"/>
        <scheme val="minor"/>
      </rPr>
      <t>25-6462, Length 1 Year:</t>
    </r>
    <r>
      <rPr>
        <sz val="11"/>
        <color indexed="8"/>
        <rFont val="Calibri"/>
        <family val="2"/>
        <scheme val="minor"/>
      </rPr>
      <t xml:space="preserve">
DUTIES: This position provides essential support to the Warehouse On-Site Lead for the OM&amp;S program. Responsibilities include executing daily warehouse inventory management operations, including goods stowing, goods issue, and quality assurance checks.  The Inventory Management Specialist supports re-warehousing and optimization efforts, ensuring efficient warehouse operations.  This role requires analyzing, developing, evaluating, and promoting improvements in warehouse policies, procedures, systems, and techniques. The Inventory Management Specialist adapts to, understands, and implements complex government-wide supply management policies.  This position also provides technical advice and assistance on supply operations to ensure regulatory compliance for daily warehouse management.
EXPERIENCE REQUIREMENTS: Active Secret Clearance Required. Experience with Navy-Enterprise Resource Planning (N-ERP) or similar logistics management systems such as Logistics Modernization Program (LMP), Global Combat Support System-Army (GCSS-Army), General Fund Enterprise Business System (GFEBS), Expeditionary Combat Support System (ECSS), Depot Maintenance Management System (DMMS), or Advanced Logistics System (ALS) is highly desired. Proven experience in physical inventory management, material storage, and distribution is required.  Must be able to comprehend and follow instructions, standard operating procedures, and execute goals.  Experience utilizing supply support technology and systems is essential.  Experience providing warehouse support, conducting inventory or quality assurance, and assisting with various warehouse tasks is desired. A Forklift license is a plus.
Qualifications:  Active Secret Clearance Required. Experience with Navy-Enterprise Resource Planning (N-ERP) or similar logistics management systems such as Logistics Modernization Program (LMP), Global Combat Support System-Army (GCSS-Army), General Fund Enterprise Business System (GFEBS), Expeditionary Combat Support System (ECSS), Depot Maintenance Management System (DMMS), or Advanced Logistics System (ALS) is highly desired. Proven experience in physical inventory management, material storage, and distribution.</t>
    </r>
  </si>
  <si>
    <t>PA, VA, MD</t>
  </si>
  <si>
    <t>25-6341</t>
  </si>
  <si>
    <t>Purchasing Agent</t>
  </si>
  <si>
    <t>25-6473</t>
  </si>
  <si>
    <t>USACE - San Francisco District (SPN)</t>
  </si>
  <si>
    <t>Project Scheduler</t>
  </si>
  <si>
    <t>E5:E6:E7:E8:O1:O2</t>
  </si>
  <si>
    <t>San Francisco</t>
  </si>
  <si>
    <t>25-6474</t>
  </si>
  <si>
    <t>Program Analyst</t>
  </si>
  <si>
    <t>25-6477</t>
  </si>
  <si>
    <t>Aviation Safety Officer</t>
  </si>
  <si>
    <t>O2:O3:O4:W2:W3:W4</t>
  </si>
  <si>
    <r>
      <rPr>
        <b/>
        <sz val="11"/>
        <color rgb="FF000000"/>
        <rFont val="Calibri"/>
        <family val="2"/>
        <scheme val="minor"/>
      </rPr>
      <t>25-6474, Length 1 Year:</t>
    </r>
    <r>
      <rPr>
        <sz val="11"/>
        <color indexed="8"/>
        <rFont val="Calibri"/>
        <family val="2"/>
        <scheme val="minor"/>
      </rPr>
      <t xml:space="preserve">
Serves as a Program Analyst supporting the Civil Works program, responsible for managing, analyzing, and coordinating all aspects of the budget and program execution process across multiple appropriations (Civil Works, Military, Revolving Fund). Acts as the technical and programmatic focal point for project schedules, resource planning, and funding execution. Utilizes automated program management systems to evaluate data, ensure alignment with strategic goals, recommend reprogramming actions, and maintain accurate financial records. Coordinates closely with project managers, technical divisions, and higher headquarters to support performance reporting and ensure effective execution of district objectives.
Knowledge of budget formulation, presentation, and execution processes for multi-funded programs. Experience using automated financial and project management systems (e.g., CEFMS, P2).Ability to analyze complex programmatic data to advise on schedule and funding requirements. Familiarity with Civil Works project phases and interrelationships (e.g., study, design, construction, O&amp;M).
Qualifications:  Strong analytical, problem-solving, and coordination skills. Proficiency in program scheduling, budget tracking, and reporting. Ability to interpret policy and regulatory guidance and apply to budget/program actions. Skilled in written and verbal communication, including preparation of detailed reports and briefings.</t>
    </r>
  </si>
  <si>
    <t>25-6480</t>
  </si>
  <si>
    <t>Agreements  Manager</t>
  </si>
  <si>
    <t>E7:E8:O2:O3:O4:O5</t>
  </si>
  <si>
    <t>25-6486</t>
  </si>
  <si>
    <t>Collateral Duty Safety Officer</t>
  </si>
  <si>
    <t>25-6489</t>
  </si>
  <si>
    <t>Special Security Representative</t>
  </si>
  <si>
    <t>25-6490</t>
  </si>
  <si>
    <t>E4:E5:E6:E7:E8:W1:W2:W3:W4:W5</t>
  </si>
  <si>
    <t>E8:E9</t>
  </si>
  <si>
    <r>
      <rPr>
        <b/>
        <sz val="11"/>
        <color rgb="FF000000"/>
        <rFont val="Calibri"/>
        <family val="2"/>
        <scheme val="minor"/>
      </rPr>
      <t>25-6490, Length 1 Year:</t>
    </r>
    <r>
      <rPr>
        <sz val="11"/>
        <color indexed="8"/>
        <rFont val="Calibri"/>
        <family val="2"/>
        <scheme val="minor"/>
      </rPr>
      <t xml:space="preserve">
The Expeditionary System Cybersecurity Branch has a need for a cybersecurity specialist to support the US Navy’s Landing Craft Military Sealift Command platforms.  This position assists in maintaining the cybersecurity posture of the platforms by performing periodic vulnerability assessments using standard Defense Information Systems Agency (DISA) tools, including ACAS (Tenable NESSUS) and Security Technical Implementation Guides (STIGs).  Incumbents also provide test result analysis, documentation, and are expected to engage with system stakeholders and engineers to assist in developing more secure systems.
</t>
    </r>
    <r>
      <rPr>
        <b/>
        <sz val="11"/>
        <color rgb="FF000000"/>
        <rFont val="Calibri"/>
        <family val="2"/>
        <scheme val="minor"/>
      </rPr>
      <t>Qualifications</t>
    </r>
    <r>
      <rPr>
        <sz val="11"/>
        <color indexed="8"/>
        <rFont val="Calibri"/>
        <family val="2"/>
        <scheme val="minor"/>
      </rPr>
      <t>:  *Civilian experience will be considered for position eligibility. DoD 8570/8140 Cyber Workforce Certifications required: At least IAT level II+ (CCNA-Security, CySA+, GICSP, GSEC, Security+ CE, CND, SSCP, CASP+ CE, CCNP Security, CISA, CISSP (or Associate), GCED, GCIH, CCSP) or applicable STEM based degree.  Knowledge of DISA tool set helpful but not necessary.</t>
    </r>
  </si>
  <si>
    <r>
      <rPr>
        <b/>
        <sz val="11"/>
        <color rgb="FF000000"/>
        <rFont val="Calibri"/>
        <family val="2"/>
        <scheme val="minor"/>
      </rPr>
      <t>25-6489, Length 1 Year:</t>
    </r>
    <r>
      <rPr>
        <sz val="11"/>
        <color indexed="8"/>
        <rFont val="Calibri"/>
        <family val="2"/>
        <scheme val="minor"/>
      </rPr>
      <t xml:space="preserve">
As the Special Security Representative (SSR), the incumbent supervises the daily operations of the cognizant SCIF, administering the SCI security program and ensuring comprehensive SCI oversight. This includes maintaining strict compliance with all applicable SCI directives, regulations, manuals, and guidelines to effectively discharge SSR duties and responsibilities. A critical aspect of the role involves the meticulous accounting, control, transmission, transport, packaging, and safeguarding of SCI, as well as ensuring its proper destruction. The SSR is responsible for controlling access to SCI, disseminating it only to authorized personnel with a verified need-to-know, and serving as the official channel for certifying and receiving SCI visitor clearances, managing these processes through a maintained DISS account. The SSR also implements comprehensive security measures encompassing personnel, information, physical, and technical domains, including TEMPEST and TSCM procedures. This includes providing guidance and assistance for processing SCI position and eligibility requests, conducting pre-screenings, nomination interviews, and security briefings, and ensuring the proper execution of all aspects of the SCI Personnel Security Program, including the collection of NDAs and NDSs. Furthermore, the SSR provides security indoctrination to new personnel, emphasizing unauthorized disclosure awareness, manages annual self-assessments, reports and investigates security incidents, interfaces with relevant offices to maintain secure communication channels, maintains a JWICS account for documentation and support, and ensures facility accreditation. They also report any derogatory information received on SCI-indoctrinated personnel to the SSO and maintain a liaison with non-SCI security officials, while assisting the SSO with other related duties as required.
</t>
    </r>
    <r>
      <rPr>
        <b/>
        <sz val="11"/>
        <color rgb="FF000000"/>
        <rFont val="Calibri"/>
        <family val="2"/>
        <scheme val="minor"/>
      </rPr>
      <t>Qualifications</t>
    </r>
    <r>
      <rPr>
        <sz val="11"/>
        <color indexed="8"/>
        <rFont val="Calibri"/>
        <family val="2"/>
        <scheme val="minor"/>
      </rPr>
      <t>:  Candidate should have a background in security and/or intelligence, an understanding of SCI security regulations, and the ability to effectively enforce security policies within a sensitive environment. A current Top Secret/SCI clearance is a mandatory requirement.</t>
    </r>
  </si>
  <si>
    <r>
      <rPr>
        <b/>
        <sz val="11"/>
        <color rgb="FF000000"/>
        <rFont val="Calibri"/>
        <family val="2"/>
        <scheme val="minor"/>
      </rPr>
      <t>25-6486, Length 1 year:</t>
    </r>
    <r>
      <rPr>
        <sz val="11"/>
        <color indexed="8"/>
        <rFont val="Calibri"/>
        <family val="2"/>
        <scheme val="minor"/>
      </rPr>
      <t xml:space="preserve">
Candidate will assess and inspect industrial spaces that support a dynamic research and development facility. While chemical and environmental hazards do exist in the workplace, exposure is limited through standard operating procedures and use of PPE. Candidate must be able to walk up and down stairs, carry up to 40 lbs., duck, climb, and crawl through tight spaces. Responsibilities: 1. Serve as a Collateral Duty Safety Officer: Field general safety matters within the Command. This includes overseeing various safety programs prescribed by the Navy Safety Manual (OPNAVINST 5100.23H). For example: blood borne pathogens, traffic/driving safety, recreational off duty sports, fire protection, and heat stress control. 2. Incident Investigations: Support investigations of near misses, unsafe unhealthful events, and employee mishaps. Writing reports and prescribing short term or long-term corrective actions. Ensuring compliance with OPNAVINST 5102 Mishap Reporting Manual. Gathering training content from Navy Safety Command and reporting out on the RMI implementation plans. 3. Inspections: Evaluate the effectiveness of Carderock safety policies, plans, programs, and procedures. Conduct regular safety inspections, evaluations and to assess compliance and program effectiveness. 4. Data Analysis and Awareness: Help maintain injury/illness mishap data, analyze reports, and recommend actions to improve safety programs. Promoting safety awareness through effective data trending, monthly briefs and other communication methods is also part of your role. Monitor medical surveillance trends, coordinate with Branch Occupational Health Clinics and update process flow charts when necessary. 5.Representation and Training: Serving as the Safety Office representative, participate in safety councils, committees, and working groups established by the Command. You also plan, develop, participate in, and evaluate employee safety training. Tailoring generic CNIC content to meet the specific needs of the Carderock workforce.
</t>
    </r>
    <r>
      <rPr>
        <b/>
        <sz val="11"/>
        <color rgb="FF000000"/>
        <rFont val="Calibri"/>
        <family val="2"/>
        <scheme val="minor"/>
      </rPr>
      <t>Qualifications</t>
    </r>
    <r>
      <rPr>
        <sz val="11"/>
        <color indexed="8"/>
        <rFont val="Calibri"/>
        <family val="2"/>
        <scheme val="minor"/>
      </rPr>
      <t>:  Experience Filing and Records Management: Develop a filing plan aligned with DoN records management policies and practices. Overseeing various safety programs prescribed by the Navy Safety Manual (OPNAVINST 5100.23H). Incident Investigations: Support investigations of near misses, unsafe unhealthful events, and employee mishaps. Data Analysis and Awareness. Representation and Training: Serving as the Safety Office representative.</t>
    </r>
  </si>
  <si>
    <r>
      <rPr>
        <b/>
        <sz val="11"/>
        <color rgb="FF000000"/>
        <rFont val="Calibri"/>
        <family val="2"/>
        <scheme val="minor"/>
      </rPr>
      <t>25-6480, Length 1 Year:</t>
    </r>
    <r>
      <rPr>
        <sz val="11"/>
        <color indexed="8"/>
        <rFont val="Calibri"/>
        <family val="2"/>
        <scheme val="minor"/>
      </rPr>
      <t xml:space="preserve">
The detailee will be responsible for serving as the T2 Agreements Manager, supporting the Office of Research and Technology Applications (ORTA) representative / Technology Transfer Officer (TTO) in developing agreements and providing oversight aid to the Technology Transfer Program. The deputy TTO will assist in brokering connections with people essential for effective transfer of technology and help forge person-to-person relationships inside and outside the laboratory, thus helping develop and promote the key partnerships necessary for technology transfer.
Key agreements overseen by the TTO include: Cooperative Research and Development Agreements (CRADAs), Partnership Intermediary Agreements (PIAs), Educational Partnership Agreements (EPAs), Patent Licensing Agreements (PLAs), Memorandums of Understanding or Agreement (MOUs/MOAs) and, Trademarks.
</t>
    </r>
    <r>
      <rPr>
        <b/>
        <sz val="11"/>
        <color rgb="FF000000"/>
        <rFont val="Calibri"/>
        <family val="2"/>
        <scheme val="minor"/>
      </rPr>
      <t>Qualifications</t>
    </r>
    <r>
      <rPr>
        <sz val="11"/>
        <color indexed="8"/>
        <rFont val="Calibri"/>
        <family val="2"/>
        <scheme val="minor"/>
      </rPr>
      <t>: - Provide active assistance in the development of various Agreements (CRADAs, EPAs, and PIAs) with subject matter experts and the NSWCCD Legal Office.
- Assist in the development of T2 reports and metrics.
- Develop tools to aid in the creation and issuance of Agreement and autonomously generate of process metrics.
- Represent the Technology Transfer Officer, Code 00T, and NSWCCD at external engagement opportunities.
- Provide additional support to the Division's Technology Transfer Office</t>
    </r>
  </si>
  <si>
    <r>
      <rPr>
        <b/>
        <sz val="11"/>
        <color rgb="FF000000"/>
        <rFont val="Calibri"/>
        <family val="2"/>
        <scheme val="minor"/>
      </rPr>
      <t>25-6435, Length 1 Year:</t>
    </r>
    <r>
      <rPr>
        <sz val="11"/>
        <color indexed="8"/>
        <rFont val="Calibri"/>
        <family val="2"/>
        <scheme val="minor"/>
      </rPr>
      <t xml:space="preserve">
Serves as the primary Senior NCO for the United States Army Flight Training Detachment (USAFTD), assists the Commander in the development, planning, coordination and execution of all detachment activities. Advises the Commander on all enlisted administrative, training and mission support matters to include, but not limited to operations, maintenance and logistics. Advises the Commander on matters revolving around duty assignments, promotions, UCMJ and retention. Provides technical support as ATTRS Manager, DTS Approval Official, APC for Government Travel Cards and hearing Protection NCO for USAFTD and RSAF personnel. Advises the Commander in integrating mandatory and informal training requirements.  This critical role requires a highly professional and adaptable leader capable of fostering strong relationships with Singaporean military personnel, navigating complex logistical and cultural considerations, and maintaining impeccable standards of conduct and protocol. The Senior NCO will be instrumental in ensuring the successful integration of Singaporean personnel and US Army personnel. A deep understanding of US Army systems for Apache helicopter training, maintenance, and operations and the comparable Singapore systems is preferred. This position demands a understanding of both US Army regulations and a sensitivity to Singaporean customs and traditions. Position is for 1 year with an extension opportunity for 2 years.</t>
    </r>
  </si>
  <si>
    <t>25-6033</t>
  </si>
  <si>
    <t>DFAS-IND-JFL-Military Pay Operations</t>
  </si>
  <si>
    <t>Military Pay Technician</t>
  </si>
  <si>
    <t>25-6493</t>
  </si>
  <si>
    <t>25-6500</t>
  </si>
  <si>
    <t>DCSA - Mid Atlantic Region</t>
  </si>
  <si>
    <t>Alexandria</t>
  </si>
  <si>
    <t>25-6501</t>
  </si>
  <si>
    <t>Integration Analyst</t>
  </si>
  <si>
    <t>25-6503</t>
  </si>
  <si>
    <t>AH-64D Maintenance Test Pilot</t>
  </si>
  <si>
    <t>W2:W3:W4</t>
  </si>
  <si>
    <t>25-6506</t>
  </si>
  <si>
    <t>Construction Manager</t>
  </si>
  <si>
    <t>E6:E7:E8:E9</t>
  </si>
  <si>
    <t>25-6507</t>
  </si>
  <si>
    <t>Norfolk Site Manager</t>
  </si>
  <si>
    <t>25-6509</t>
  </si>
  <si>
    <t>DLA - ASOC</t>
  </si>
  <si>
    <t>Current Operations Battle Captain NCOIC</t>
  </si>
  <si>
    <r>
      <rPr>
        <b/>
        <sz val="11"/>
        <color rgb="FF000000"/>
        <rFont val="Calibri"/>
        <family val="2"/>
        <scheme val="minor"/>
      </rPr>
      <t xml:space="preserve">25-6507, Length 1 Year.   
</t>
    </r>
    <r>
      <rPr>
        <sz val="11"/>
        <color rgb="FF000000"/>
        <rFont val="Calibri"/>
        <family val="2"/>
        <scheme val="minor"/>
      </rPr>
      <t>Candidate will be responsible to provide C102 with onsite programmatic support for Norfolk, Va. PFI will be temporary (365 days, starting as soon as possible) as we support surge facility requirements to include completion of BJ50 Lounge renovation as well as draw down compiled facility backlog list and continue support of onsite requirements. Individual will assume responsibility as Building Monitor/manager and address all “localized” corporate operations functions/needs/requirements for NSWCPD personnel in BJ50 and W130. More specifically, representative will develop localized contacts with internal NSWCPD employees and staff, all supporting agencies to include NAVFAC and Naval Station Norfolk Installation, various contractors, and any/all neighboring commands. Qualifications: Candidate must be an Engineer (Mechanical/Electrical/Civil).</t>
    </r>
  </si>
  <si>
    <r>
      <rPr>
        <b/>
        <sz val="11"/>
        <color rgb="FF000000"/>
        <rFont val="Calibri"/>
        <family val="2"/>
        <scheme val="minor"/>
      </rPr>
      <t>25-6509, Length 1 Year:</t>
    </r>
    <r>
      <rPr>
        <sz val="11"/>
        <color indexed="8"/>
        <rFont val="Calibri"/>
        <family val="2"/>
        <scheme val="minor"/>
      </rPr>
      <t xml:space="preserve">
Serves as the DLA Agency Synchronization Operations Center (ASOC) CUOPS NCOIC; as DLA HQ lead for contingency operations supporting the Combatant Command (CCMD), Military Services, and Federal agencies. Coordinate, prioritize, integrate, synchronize and direct Agency actions on behalf of DLA J3 to ensure continuous uninterrupted logistics support in all facets of DLA supply chain support to DOD and federal agencies; responds to support requirements for the Joint Chiefs of Staff, CCMD and federal agency exercises, contingencies, and worldwide disasters; maintains contact with liaisons of Major Subordinate Commands (MSCs), J/D Codes and Emergency Operations Centers while working Current Operations monitors mission status of deployed DLA Support Teams. Coordinates all actions as directed by the Current Operations Branch Chief.  Reviews products and deliverables prior to providing to elements outside the ASOC.  Analyzes, processes, and acts on information contained within the C2 systems.  Supports with briefing set up, both virtual and on site, to ensure print outs (if appropriate) and/or briefing platforms are fully A/V operational.  Actions applicable and appropriate administrative tasks in support of active military and reserve manning.  Monitors and operates voice and electronic communication systems, as required, to include NIPR and SIPR Battle Captain email accounts.
</t>
    </r>
    <r>
      <rPr>
        <b/>
        <sz val="11"/>
        <color rgb="FF000000"/>
        <rFont val="Calibri"/>
        <family val="2"/>
        <scheme val="minor"/>
      </rPr>
      <t>Qualifications</t>
    </r>
    <r>
      <rPr>
        <sz val="11"/>
        <color indexed="8"/>
        <rFont val="Calibri"/>
        <family val="2"/>
        <scheme val="minor"/>
      </rPr>
      <t>:  Minimum SECRET clearance required. Intermediate Level / Working Knowledge skill set of Microsoft Office products. Service Branch immaterial.</t>
    </r>
  </si>
  <si>
    <r>
      <rPr>
        <b/>
        <sz val="11"/>
        <color rgb="FF000000"/>
        <rFont val="Calibri"/>
        <family val="2"/>
        <scheme val="minor"/>
      </rPr>
      <t>25-6033, Length 1 year:</t>
    </r>
    <r>
      <rPr>
        <sz val="11"/>
        <color indexed="8"/>
        <rFont val="Calibri"/>
        <family val="2"/>
        <scheme val="minor"/>
      </rPr>
      <t xml:space="preserve">
Serves as a Technician or Leads the work of Technicians engaged in processing military pay entitlements, bonuses, leave, and other pay related actions for active duty and/or reservists. Typical duties may include reviewing pay authorization documents, determining entitlements, responding to pay inquiries, processing adjustment actions, and reviewing military pay actions. THESE POSITIONS MAY REQUIRE 4-6 MONTHS OF TDY IN THE PACIFIC THEATER.
</t>
    </r>
    <r>
      <rPr>
        <b/>
        <sz val="11"/>
        <color rgb="FF000000"/>
        <rFont val="Calibri"/>
        <family val="2"/>
        <scheme val="minor"/>
      </rPr>
      <t>Qualifications</t>
    </r>
    <r>
      <rPr>
        <sz val="11"/>
        <color indexed="8"/>
        <rFont val="Calibri"/>
        <family val="2"/>
        <scheme val="minor"/>
      </rPr>
      <t>:  Candidates should be proactive, resourceful, and a fast learner. Candidates should be customer-focused with competencies for arithmetic, flexibility, integrity/honesty, interpersonal skills, computer skills, mathematical reasoning, data interpretation, problem-solving, teamwork, and communication. Knowledge of pay operations, practices, laws,
and policies.</t>
    </r>
  </si>
  <si>
    <r>
      <rPr>
        <b/>
        <sz val="11"/>
        <color rgb="FF000000"/>
        <rFont val="Calibri"/>
        <family val="2"/>
        <scheme val="minor"/>
      </rPr>
      <t>25-6493, Legnth 1 year:</t>
    </r>
    <r>
      <rPr>
        <sz val="11"/>
        <color indexed="8"/>
        <rFont val="Calibri"/>
        <family val="2"/>
        <scheme val="minor"/>
      </rPr>
      <t xml:space="preserve">
***Applicants must email the following documents to leanne.felvus-webb.mil@mail.mil for consideration***
Professional Resume
Military Bio
Last three evaluations (if applicable) 
Soldier Talent Profile
Support Tobyhanna’s mission by inspecting, servicing, repairing, and maintaining wheeled vehicles, material handling equipment and light-duty equipment across the depot. This includes diagnostic troubleshooting, replacing components, and ensuring operational readiness of mission-essential equipment. The 91B will work directly with maintenance teams supporting installation operations and depot logistics.
</t>
    </r>
    <r>
      <rPr>
        <b/>
        <sz val="11"/>
        <color rgb="FF000000"/>
        <rFont val="Calibri"/>
        <family val="2"/>
        <scheme val="minor"/>
      </rPr>
      <t>Qualifications</t>
    </r>
    <r>
      <rPr>
        <sz val="11"/>
        <color indexed="8"/>
        <rFont val="Calibri"/>
        <family val="2"/>
        <scheme val="minor"/>
      </rPr>
      <t>:  MOS 91 Series 
• Must be a current or former 91B (Wheeled Vehicle Mechanic) with verifiable experience.
• Working knowledge of troubleshooting techniques and Army maintenance procedures.
• Experience with military vehicle platforms such as HMMWV, LMTV/MTV, and FMTV is preferred.
• Ability to work independently or as part of a team in a depot-level maintenance environment.
• Must meet height/weight and physical readiness standards if currently serving.</t>
    </r>
  </si>
  <si>
    <r>
      <rPr>
        <b/>
        <sz val="11"/>
        <color rgb="FF000000"/>
        <rFont val="Calibri"/>
        <family val="2"/>
        <scheme val="minor"/>
      </rPr>
      <t>25-6501, Length 1 Year:</t>
    </r>
    <r>
      <rPr>
        <sz val="11"/>
        <color indexed="8"/>
        <rFont val="Calibri"/>
        <family val="2"/>
        <scheme val="minor"/>
      </rPr>
      <t xml:space="preserve">
This position requires a TS/SCI clearance. The incumbent of this position will serve as an All Source Analyst or 
***Applicants must email the following documents to leanne.felvus-webb.mil@mail.mil for consideration***
Professional Resume
Military Bio
Last three evaluations (if applicable) 
Integration Analyst/Non-Commissioned Officer for the Mid-Atlantic Region, Field Operations Directorate (FO), directly supporting the mission and operational goals of the Regional Director (RD) and the CI Regional Mission Director (RMD) through coordination, collaboration, and facilitation of FO integration priorities and special projects pertaining to all DCSA mission areas and DCSA Directorates. The incumbent will help advise and provide recommendations to field leaders and personnel to support, improve, or enhance mission execution and integration in the field based on threat reporting, tactical level analysis, and expert understanding of adversarial targeting. The incumbent will help develop, plan, advise, and coordinate integration support to FO priorities and special projects that support the RD and CI RMD via specific briefings (formal and informal), products, an tactical-level intelligence analysis within the Mid-Atlantic Region and liaise with other internal/external stakeholders, as applicable. The incumbent will help develop and/or maintain threat products and analysis in concert with the Regional CI analysts concerning priority technologies and other technologies at risk.  The incumbent will help develop, issue, and track priorities/ special projects for regional leadership to ensure all requirements are met and meet all applicable laws, regulations, and policies. The incumbent will be responsible for helping to lead, plan, direct, or coordinate analytical efforts across the region to ensure requirements are met and are delivered on time. The incumbent will also be responsible for ensuring all threat reporting is relevant, updated, and disseminated to all DCSA mission areas and Directorates through correspondence, meetings, briefings, and products. The incumbent will be required to accompany DCSA personnel to meetings and briefings, as needed. The incumbent will help advise and make recommendations on the potential impact of adversarial targeting against critical technologies and DoD/national-level priorities, as well as conduct a comprehensive threat analysis of all cleared facilities within the region for discussion and prioritization with the RD and CI RMD. 
Civilian experience will be considered for this position.
PCS is authorized.
</t>
    </r>
    <r>
      <rPr>
        <b/>
        <sz val="11"/>
        <color rgb="FF000000"/>
        <rFont val="Calibri"/>
        <family val="2"/>
        <scheme val="minor"/>
      </rPr>
      <t>Qualifications</t>
    </r>
    <r>
      <rPr>
        <sz val="11"/>
        <color indexed="8"/>
        <rFont val="Calibri"/>
        <family val="2"/>
        <scheme val="minor"/>
      </rPr>
      <t>:  MOS: 35F
The incumbent will have some experience supporting the US Intelligence Community as an intelligence analyst. The incumbent is expected to have a thorough understanding of intelligence analysis and understands reporting thresholds, as well as a grasp of various classified databases. The incumbent will be required to travel 25% of the time to support the RD and CI RMD's goals and objectives for cross-mission and cross-regional coordination and synchronization.</t>
    </r>
  </si>
  <si>
    <r>
      <rPr>
        <b/>
        <sz val="11"/>
        <color rgb="FF000000"/>
        <rFont val="Calibri"/>
        <family val="2"/>
        <scheme val="minor"/>
      </rPr>
      <t>25-6506, Length 1 Year:</t>
    </r>
    <r>
      <rPr>
        <sz val="11"/>
        <color indexed="8"/>
        <rFont val="Calibri"/>
        <family val="2"/>
        <scheme val="minor"/>
      </rPr>
      <t xml:space="preserve">
The Construction Manager is responsible for the comprehensive oversight &amp; direction of all phases of diverse construction projects, ensuring successful completion that aligns with time, budget, &amp; quality objectives. This role entails the development &amp; implementation of detailed project plans, schedules, &amp; budgets, coupled with rigorous monitoring of project progress to proactively identify &amp; mitigate potential risks thru effective project mgmt. strategies. Daily onsite supervision is required to ensure adherence to safety regulations, building codes, &amp; quality standards, including the acquisition of necessary permits &amp; the performance of thorough inspections. Financial mgmt. is a core responsibility, encompassing the preparation &amp; mgmt. of project budgets, stringent cost control, precise expense tracking, &amp; overall financial accountability. The Construction Manager will foster strong collaborative relationships with architects, engineers, subcontractors, suppliers, &amp; other stakeholders to facilitate seamless project execution, overseeing procurement processes &amp; managing subcontractor relationships. Leadership &amp; team development are crucial, requiring the ability to motivate &amp; guide construction professionals while cultivating a collaborative work environment. Maintaining robust client relationships thru clear communication of project progress &amp; proactive issue resolution is essential. This position also necessitates the meticulous preparation of detailed project documentation, including progress reports, change orders, quality control programs, &amp; final project reports. The Construction Manager is ultimately accountable for delivering projects to the highest standards, within established timelines &amp; budgets, while maintaining transparent &amp; effective communication with all stakeholders.
***This position has multiple duty locations, Las Cruces, NM; Mayport, VA; Norfolk, VA; Oxnard, CA; San Diego, CA; Seal Beach, CA
</t>
    </r>
    <r>
      <rPr>
        <b/>
        <sz val="11"/>
        <color rgb="FF000000"/>
        <rFont val="Calibri"/>
        <family val="2"/>
        <scheme val="minor"/>
      </rPr>
      <t>Qualifications</t>
    </r>
    <r>
      <rPr>
        <sz val="11"/>
        <color indexed="8"/>
        <rFont val="Calibri"/>
        <family val="2"/>
        <scheme val="minor"/>
      </rPr>
      <t>:  AEng. or related degree &amp; construction experience as Manager. 5+ years in construction management. Project management (budgeting, scheduling, resources). Proficient in construction software &amp; MS Office. Knowledge of construction principles, codes, safety. Strong organizational, problem-solving, leadership, communication skills. Ability to meet deadlines. Secret Clearance.</t>
    </r>
  </si>
  <si>
    <t>CA, VA, NM</t>
  </si>
  <si>
    <r>
      <rPr>
        <b/>
        <sz val="11"/>
        <color rgb="FF000000"/>
        <rFont val="Calibri"/>
        <family val="2"/>
        <scheme val="minor"/>
      </rPr>
      <t xml:space="preserve">25-6503, Length 1 year 
</t>
    </r>
    <r>
      <rPr>
        <sz val="11"/>
        <color rgb="FF000000"/>
        <rFont val="Calibri"/>
        <family val="2"/>
        <scheme val="minor"/>
      </rPr>
      <t xml:space="preserve">- Perform AH-64D Maintenance Test Pilot duties within a Foreign Military Sales (FMS) program. Act as a vital link between the US Army and the Republic of Singapore Airforce (RSAF). Core duties include:
- Flight Operations: Performing comprehensive Maintenance Test Pilot duties on six RSAF-owned AH-64D Apache
helicopters. Act as a pilot-in-command during sustainment flight training and cross-country flights with both US and RSAF pilots.
- Maintenance Oversight: Oversee US maintenance operations through assignments in either Production Control or
Quality Control roles. Directly oversee US maintainers in their day-to-day maintenance functions while they conduct scheduled and unscheduled maintenance.
- Regulatory Compliance: Operate under both US and RSAF publications and regulations.
- Interagency Coordination: Collaborate and maintain strong communication with RSAF maintenance officer
counterparts to prioritize maintenance, manage flying hour program requirements, and oversee both scheduled and
unscheduled maintenance tasks.
Position is a two-year opportunity with an optional extension after the first year.
</t>
    </r>
    <r>
      <rPr>
        <b/>
        <sz val="11"/>
        <color rgb="FF000000"/>
        <rFont val="Calibri"/>
        <family val="2"/>
        <scheme val="minor"/>
      </rPr>
      <t>QUALIFICATIONS</t>
    </r>
    <r>
      <rPr>
        <sz val="11"/>
        <color rgb="FF000000"/>
        <rFont val="Calibri"/>
        <family val="2"/>
        <scheme val="minor"/>
      </rPr>
      <t xml:space="preserve">: AH-64D Maintenance Test Pilot able to take and pass MTP check-ride within 120 days of arrival. Must posses and be able to maintain a valid flight physical. Must possess a SECRET clearance; IAW the medical fitness and medical retention standards per AR 40-501, chapter 3; meet the physical requirements of AR 600-9; Must not be flagged in IPPS-A for weight, security violations or pending adverse actions.
</t>
    </r>
  </si>
  <si>
    <r>
      <rPr>
        <b/>
        <sz val="11"/>
        <color rgb="FF000000"/>
        <rFont val="Calibri"/>
        <family val="2"/>
        <scheme val="minor"/>
      </rPr>
      <t>25-6500,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The Defense Counterintelligence and Security Agency (DCSA) is the primary executive branch service provider of personnel background investigations for the Federal Government with the mission of ensuring a trusted federal, industrial and affiliated workforce to advance and preserve America’s strategic edge. The incumbent will serve in the Defense Counterintelligence and Security Agency in a Risk Management Internal Control capacity. 
Review transactions between ABM and DTS to ensure that transactions adhere to DOD Financial management Regulation (FMR) policy and regulation (i.e. ABM- correct color of money used, funding request justified with proper documentation, right funding vehicle was used for the transaction. DTS management - confirm correct budget label,  coding and alignment with appropriate color of money, and review if the reason for travel clearly stated. Support the Regional Chief of Staff in reporting and supporting HQ Senior Leader staff and Regional staff as needed through the budget life cycle process. The personnel will also be used to assist with any due outs and upcoming self-assessment of risk as determined by the Risk Management and Internal Controls (RMIC) Program to ensure efficient and effective management of government resources to protect against fraud, waste, and abuse. The job competencies include, financial management experience, attention to detail, effective time management and initiative.
Daily Tasks:
- Review authorizations and vouchers in the Defense Travel System on a daily basis to ensure that personnel is aligned correctly to FO and the budget label, sufficient information on what the travel is for is included, and that the person is using the correct color of money.
- Review all funding requests in the Acquisitions Budget Management System (ABM) to ensure the correct funding vehicle was used, that the need was substantiated, and all documents are included.
- Respond to any ABM questions or request for assistance from the Resource Manager (RM) or Chief of Staff (COS).
- Assist with monitoring funding spent vs. spend plan and pull reports as needed to support the RM and CoS. 
-Responsible for processing all 1164 reimbursement requests for Mid Atlantic personnel
-Civilian experience will be considered for this position.
</t>
    </r>
    <r>
      <rPr>
        <b/>
        <sz val="11"/>
        <color rgb="FF000000"/>
        <rFont val="Calibri"/>
        <family val="2"/>
        <scheme val="minor"/>
      </rPr>
      <t>Qualifications</t>
    </r>
    <r>
      <rPr>
        <sz val="11"/>
        <color indexed="8"/>
        <rFont val="Calibri"/>
        <family val="2"/>
        <scheme val="minor"/>
      </rPr>
      <t>:  Member must be proficient in financial and administrative functions such as knowledge of the DoD FMR, PowerPoint, Excel and writing information papers. Secret Clearance required for position.</t>
    </r>
  </si>
  <si>
    <r>
      <rPr>
        <b/>
        <sz val="11"/>
        <color rgb="FF000000"/>
        <rFont val="Calibri"/>
        <family val="2"/>
        <scheme val="minor"/>
      </rPr>
      <t>25-6477,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DA 705/5500
Soldier Talent Profile
Chain of Command Contact Info (email/phone#)
The Depot Aviation Safety Officer is responsible for establishing, maintaining, and improving the aviation safety program at a depot-level maintenance facility. The primary goal is to prevent accidents and incidents, ensure compliance with all applicable regulations, and foster a strong safety culture. They act as a subject matter expert on aviation safety matters and provide guidance to all personnel involved in aircraft maintenance, repair, overhaul, and modification.
Duties Include:
-Develop, implement, and maintain the depot's Aviation Safety Program.
-Hazard Identification &amp; Risk Management.
-Incident/Accident Investigation.
-Develop and deliver aviation safety training programs for all depot personnel
-Champion a positive safety culture throughout the depot.
-Manage and promote depot participation in military aviation safety awards programs.
-Maintain communication with higher-level safety organizations within the military.
Qualifications:  MOS: 15A | 15B
Significant experience (5+ years) in aircraft maintenance, inspection, or aviation safety. Experience in a depot-level maintenance environment is highly desirable. Thorough understanding of aircraft maintenance and safety regulations.</t>
    </r>
  </si>
  <si>
    <r>
      <rPr>
        <b/>
        <sz val="11"/>
        <color rgb="FF000000"/>
        <rFont val="Calibri"/>
        <family val="2"/>
        <scheme val="minor"/>
      </rPr>
      <t>25-6219, Length 1 Year:</t>
    </r>
    <r>
      <rPr>
        <sz val="11"/>
        <color indexed="8"/>
        <rFont val="Calibri"/>
        <family val="2"/>
        <scheme val="minor"/>
      </rPr>
      <t xml:space="preserve">
***Applicants must email the following documents to leanne.felvus-webb.mil@mail.mil for consideration***
Professional Resume
Military Bio
Last three evaluations (if applicable) 
Responsibilities: 
• Maintain training records in a Power BI app (e.g. date changes, attendance lists, course cancellations, etc.). 
• Create Standard Forms (SF)182s’ for group training requests. 
• Create MS Teams chats for all those attending trainings to communicate when the training is occurring and steps to take before, during, and after the training. 
• Create logistics guidance for all those attending training in-person.  Gain approval from AOs before releasing to attendees. 
• Disseminate training material to students, as needed. 
• Review training questionnaire results and provide suggestions for improvements. 
• Reach out to vendors to hold spots for individuals in courses/workshops.
Qualifications:  Civilian experience will be considered for position eligibility
• 1+ year of experience of working as a Training Administrator¿ HR Assistant, or other relevant position. 
• Excellent organizational and multitasking ability. 
• Good practical experience with MS Office. 
• Strong communication skills with great attention to detail.
• Secret Security Clearance
Applications must provide the following documents:
· Military Bio
· Professional Resume
· Last three evaluations</t>
    </r>
  </si>
  <si>
    <t>25-6074</t>
  </si>
  <si>
    <t>Aircraft Powertrain Repairer (15D)</t>
  </si>
  <si>
    <t>25-6213</t>
  </si>
  <si>
    <t>Aircraft Powerplant Repairer (15B)</t>
  </si>
  <si>
    <t>25-6240</t>
  </si>
  <si>
    <t>Signal Operations Support NCO</t>
  </si>
  <si>
    <t>E6</t>
  </si>
  <si>
    <t>25-6242</t>
  </si>
  <si>
    <t>Information Technology NCO</t>
  </si>
  <si>
    <t>Ruckman Tabitha N</t>
  </si>
  <si>
    <t xml:space="preserve">Spencer, Megan H. </t>
  </si>
  <si>
    <t>25-6512</t>
  </si>
  <si>
    <t>USACE - Rock Island District (MVR)</t>
  </si>
  <si>
    <t>Davenport</t>
  </si>
  <si>
    <t>IA</t>
  </si>
  <si>
    <t>25-6515</t>
  </si>
  <si>
    <t>O2:O3:W2:W3:W4</t>
  </si>
  <si>
    <t>25-6516</t>
  </si>
  <si>
    <t>Little Creek</t>
  </si>
  <si>
    <t>25-6517</t>
  </si>
  <si>
    <t>OPSEC Specialist</t>
  </si>
  <si>
    <t>25-6518</t>
  </si>
  <si>
    <t>Budget Analyst</t>
  </si>
  <si>
    <t>West Point</t>
  </si>
  <si>
    <t>NY</t>
  </si>
  <si>
    <t>25-6527</t>
  </si>
  <si>
    <t>Financial Systems Analyst/Developer</t>
  </si>
  <si>
    <r>
      <rPr>
        <b/>
        <sz val="11"/>
        <color rgb="FF000000"/>
        <rFont val="Calibri"/>
        <family val="2"/>
        <scheme val="minor"/>
      </rPr>
      <t>25-6074, Length 1 Year:</t>
    </r>
    <r>
      <rPr>
        <sz val="11"/>
        <color indexed="8"/>
        <rFont val="Calibri"/>
        <family val="2"/>
        <scheme val="minor"/>
      </rPr>
      <t xml:space="preserve">
Serve as an Aircraft Powertrain Repairer (15D) on AH-64D Attack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Inspect and perform maintenance on aircraft powertrain systems—remove, install, disassemble, repair, adjust, and balance components such as transmissions, gear boxes, drive shafts, bearings, etc. Assist other 15 series MOSs with their aviation maintenance tasks as needed. Expect to cross train as a 15R (AH-64D Attack Helicopter Repairer) and train to perform FARP ops such as re-arm and re-fuel. This opportunity is for a 2-year tour with an optional extension after the 1st year.</t>
    </r>
  </si>
  <si>
    <r>
      <rPr>
        <b/>
        <sz val="11"/>
        <color rgb="FF000000"/>
        <rFont val="Calibri"/>
        <family val="2"/>
        <scheme val="minor"/>
      </rPr>
      <t>25-6515, Length 1 Year:</t>
    </r>
    <r>
      <rPr>
        <sz val="11"/>
        <color indexed="8"/>
        <rFont val="Calibri"/>
        <family val="2"/>
        <scheme val="minor"/>
      </rPr>
      <t xml:space="preserve">  United States Army Flight Training Detachment Contract Specialist is responsible for the full contract lifecycle, from drafting and negotiation to administration and closeout. This role requires a strong understanding of contract law principles, excellent communication skills, and the ability to work independently and as part of a team. Duties include negotiating, establishing and administering contractual arrangements and procurement proposals for the sale / lease of items required for supporting a Foreign Military Sales (FMS) program. Evaluates and monitors contractor performance to determine necessity for amendments and/or extensions of contracts and compliance to contractual obligations. Maintain accurate and organized contract records, ensuring compliance with company policies and legal requirements. Identify potential risks within contracts and work with stakeholders to mitigate them. Ensure contracts adhere to relevant laws, regulations, and unit policies. Must have the ability to work closely with internal stakeholders higher headquarters and international partners to ensure contract terms align with mission objectives. 
Highly qualified candidates should have 3-5 years of Army contracting experience with strong knowledge of FARS/DFARS, excellent written and verbal communication skills, strong organizational and time management skills, and ability to work independently or as  part of a team.
Position is for one year with an opportunity for a second year extension.</t>
    </r>
  </si>
  <si>
    <r>
      <rPr>
        <b/>
        <sz val="11"/>
        <color rgb="FF000000"/>
        <rFont val="Calibri"/>
        <family val="2"/>
        <scheme val="minor"/>
      </rPr>
      <t>25-6516, Length 1 Year:</t>
    </r>
    <r>
      <rPr>
        <sz val="11"/>
        <color indexed="8"/>
        <rFont val="Calibri"/>
        <family val="2"/>
        <scheme val="minor"/>
      </rPr>
      <t xml:space="preserve">
Serve serve as the Special Security Representative (SSR) at  NSWCCD’s Combatant Craft Division (CCD)
SCIF Management: Maintaining SCIF accreditation, including physical and TEMPEST security measures, conducting self-inspections, managing ATOs, FFCs, waivers, alarm testing, and associated documentation. This includes
oversight of new SCIF construction and modifications, ensuring compliance with concept, construction, and accreditation procedures. The SSR also serves as the SCI key custodian.
Personnel Security: Assisting the NSWCCD SSO team manage all facets of the SCI personnel security program, from nominations and access validations to investigative requests, waivers, and security briefings. This includes
conducting indoctrination and debriefings, managing clearance processing (via DISS or other methods), maintaining records, reviewing derogatory information, and taking appropriate action. The SSR provides guidance and
oversight for SCI position and eligibility requests, and ensures compliance with Non-Disclosure Agreements (NDAs) and Non-Disclosure Statements (NDSs). They also manage access for SCI visitors.
Material Accountability and Control: Ensuring the proper handling, accountability, control, transmission, transport, packaging, and safeguarding of all SCI material. This includes managing the required random search program for personnel and material entering/leaving the SCIF, and the proper destruction of SCI material.
Security Education and Training: Developing and delivering a continuing SCI security and Intelligence Oversight (IO) education, training, and awareness program. This ensures all SCI-indoctrinated personnel are knowledgeable of
SCI protection requirements, IO responsibilities, and reporting procedures. The SSR also responds to Regional SSO tasking for annual SCI training, self-inspection findings, and other related tasks.
Incident Reporting and Investigation: Reporting and investigating all unauthorized disclosures of classified intelligence information.
IT Security Liaison: Collaborating with ONI Hopper and similar offices to ensure compliance with SCI-level IT requirements and maintain a functional and secure working environment. This includes responsibilities related to
SCI communications and COMSEC. 
Inspections Support: Conducting and overseeing self-inspections of the Little Creek SCIF and assisting with formal inspections conducted by the Defense Intelligence Agency (DIA) and Regional Security Support Officers
(RSSOs).
Qualifications:  Prior experience working at the SCI level and performing security duties is also desired. The Special Security Representative (SSR) requires comprehensive management the Sensitive Compartmented Information (SCI)
security program for the NSWCCD CCD Little Creek SCI Facility (SCIF). Responsibilities encompass all aspects of SCI security, including personnel, physical, industrial, and information security, as well as SCI communications and COMSEC. TS/SCI Required.</t>
    </r>
  </si>
  <si>
    <t>Tab</t>
  </si>
  <si>
    <t>Ruckman</t>
  </si>
  <si>
    <t>tabitha.n.ruckman.mil@mail.mil</t>
  </si>
  <si>
    <t>317-435-2377</t>
  </si>
  <si>
    <t>SFC Tabitha Ruckman</t>
  </si>
  <si>
    <t>TSgt</t>
  </si>
  <si>
    <t>Megan</t>
  </si>
  <si>
    <t>Spencer</t>
  </si>
  <si>
    <t>megan.h.spencer.mil@mail.mil</t>
  </si>
  <si>
    <t>317-435-2378</t>
  </si>
  <si>
    <t>TSgt Megan Spencer</t>
  </si>
  <si>
    <r>
      <rPr>
        <b/>
        <sz val="11"/>
        <color rgb="FF000000"/>
        <rFont val="Calibri"/>
        <family val="2"/>
        <scheme val="minor"/>
      </rPr>
      <t>25-6240, Length 1 year:</t>
    </r>
    <r>
      <rPr>
        <sz val="11"/>
        <color indexed="8"/>
        <rFont val="Calibri"/>
        <family val="2"/>
        <scheme val="minor"/>
      </rPr>
      <t xml:space="preserve">
Serves as the Signal Operations Support NCO assigned to the G6 Customer Support Branch and the Network Support Branch respectively. Provides first line and infrastructure core IT support to the Surface Deployment and Distribution Command (SDDC). Responsible for operating and maintaining the broad spectrum of IT capabilities enabling DODIN-A connectivity to the desktop for SDDC users across the HQ.  Supports SDDC senior leadership, both in garrison and on travel, ensuring a robust primary, alternate, contingency, and emergency (PACE) communications plan is in place ensuring reliable communications for the Army Service Component Command (ASCC) Commanding General and all staff elements.
</t>
    </r>
    <r>
      <rPr>
        <b/>
        <sz val="11"/>
        <color rgb="FF000000"/>
        <rFont val="Calibri"/>
        <family val="2"/>
        <scheme val="minor"/>
      </rPr>
      <t>Qualifications</t>
    </r>
    <r>
      <rPr>
        <sz val="11"/>
        <color indexed="8"/>
        <rFont val="Calibri"/>
        <family val="2"/>
        <scheme val="minor"/>
      </rPr>
      <t>:  SECRET security clearance. May use either civilian or military skills (or both).
Individuals must be in accordance with DoDI 8140, required for privileged access to the network.</t>
    </r>
  </si>
  <si>
    <r>
      <rPr>
        <b/>
        <sz val="11"/>
        <color rgb="FF000000"/>
        <rFont val="Calibri"/>
        <family val="2"/>
        <scheme val="minor"/>
      </rPr>
      <t>25-6242, Length 1 Year:</t>
    </r>
    <r>
      <rPr>
        <sz val="11"/>
        <color indexed="8"/>
        <rFont val="Calibri"/>
        <family val="2"/>
        <scheme val="minor"/>
      </rPr>
      <t xml:space="preserve">
Serves as the Signal Operations Support NCO assigned to the G6 Customer Support Branch and the Network Support Branch respectively. Provides first line and infrastructure core IT support to the Surface Deployment and Distribution Command (SDDC). Responsible for operating and maintaining the broad spectrum of IT capabilities enabling DODIN-A connectivity to the desktop for SDDC users across the HQ.  Supports SDDC senior leadership, both in garrison and on travel, ensuring a robust primary, alternate, contingency, and emergency (PACE) communications plan is in place ensuring reliable communications for the Army Service Component Command (ASCC) Commanding General and all staff elements.
</t>
    </r>
    <r>
      <rPr>
        <b/>
        <sz val="11"/>
        <color rgb="FF000000"/>
        <rFont val="Calibri"/>
        <family val="2"/>
        <scheme val="minor"/>
      </rPr>
      <t>Qualifications</t>
    </r>
    <r>
      <rPr>
        <sz val="11"/>
        <color indexed="8"/>
        <rFont val="Calibri"/>
        <family val="2"/>
        <scheme val="minor"/>
      </rPr>
      <t>:  SECRET security clearance. May use either civilian or military skills (or both).
Individuals must be in accordance with DoDI 8140, required for privileged access to the network.</t>
    </r>
  </si>
  <si>
    <r>
      <rPr>
        <b/>
        <sz val="11"/>
        <color rgb="FF000000"/>
        <rFont val="Calibri"/>
        <family val="2"/>
        <scheme val="minor"/>
      </rPr>
      <t>25-6213, Length 1 Year:</t>
    </r>
    <r>
      <rPr>
        <sz val="11"/>
        <color indexed="8"/>
        <rFont val="Calibri"/>
        <family val="2"/>
        <scheme val="minor"/>
      </rPr>
      <t xml:space="preserve">
Serve as an Aircraft Powerplant Repairer (15B) on AH-64D Attack Helicopters for the United States Army Flight Training Detachment (USAFTD) - Peace Vanguard.  This is a foreign military sales (FMS) program supporting the country of Singapore in Marana, AZ with 57 US Soldiers, 56 Republic of Singapore Air Force (RSAF) Airmen, and six RSAF AH-64D Helicopters assigned.  Inspect and perform maintenance on aircraft powerplant systems—remove, install, disassemble, repair, and adjust engine components associated with the GE 701C turbine engine.  Assist other 15 series MOSs with their aviation maintenance tasks as needed.  Expect to cross train as a 15R (AH-64D Attack Helicopter Repairer) and train to perform FARP ops such as re-arm and re-fuel.  Potential exists to remain with the unit for additional orders upon the end of initial orders.
</t>
    </r>
    <r>
      <rPr>
        <b/>
        <sz val="11"/>
        <color rgb="FF000000"/>
        <rFont val="Calibri"/>
        <family val="2"/>
        <scheme val="minor"/>
      </rPr>
      <t>QUALIFICATIONS</t>
    </r>
    <r>
      <rPr>
        <sz val="11"/>
        <color indexed="8"/>
        <rFont val="Calibri"/>
        <family val="2"/>
        <scheme val="minor"/>
      </rPr>
      <t xml:space="preserve">: Must possess a SECRET clearance; IAW the medical fitness and medical retention standards per AR 40-501, chapter 3; meet the physical requirements of AR 600-9; Must not be flagged in IPPS-A for weight, security violations or pending adverse actions.
</t>
    </r>
  </si>
  <si>
    <r>
      <rPr>
        <b/>
        <sz val="11"/>
        <color rgb="FF000000"/>
        <rFont val="Calibri"/>
        <family val="2"/>
        <scheme val="minor"/>
      </rPr>
      <t>25-6517, Length 1 YEAR:</t>
    </r>
    <r>
      <rPr>
        <sz val="11"/>
        <color indexed="8"/>
        <rFont val="Calibri"/>
        <family val="2"/>
        <scheme val="minor"/>
      </rPr>
      <t xml:space="preserve">
Act as the OPSEC program manager by developing, implementing, and managing the OPSEC program in accordance with applicable regulations and directives. 
Operational Security (OPSEC) Responsibilities: 
- Conducts OPSEC assessments and identify potential vulnerabilities. 
- Develops and implements OPSEC countermeasures to mitigate identified vulnerabilities. 
- Provides OPSEC training and awareness education to personnel. 
- Assists in the development and review of OPSEC plans and procedures. 
- Monitors and analyzes potential OPSEC threats and vulnerabilities. 
- Assists in investigating OPSEC incidents and preparing reports. 
- Reviews correspondence, manuscripts, contracts, pamphlets, images and other products for distribution in accordance with Controlled Unclassified Information (CUI) requirements for public release. 
- Lead quarterly working group by sitting the agenda and capturing notes for minutes.
- May be assigned to work in other Security programs as needed.
</t>
    </r>
    <r>
      <rPr>
        <b/>
        <sz val="11"/>
        <color rgb="FF000000"/>
        <rFont val="Calibri"/>
        <family val="2"/>
        <scheme val="minor"/>
      </rPr>
      <t>Qualifications</t>
    </r>
    <r>
      <rPr>
        <sz val="11"/>
        <color indexed="8"/>
        <rFont val="Calibri"/>
        <family val="2"/>
        <scheme val="minor"/>
      </rPr>
      <t>:  Security Clearance: TS. 
Minimum of 2 years experience in OPSEC Security. Other Security program areas like INFOSEC, PHYSEC, and etc. are useful.</t>
    </r>
  </si>
  <si>
    <r>
      <rPr>
        <b/>
        <sz val="11"/>
        <color rgb="FF000000"/>
        <rFont val="Calibri"/>
        <family val="2"/>
        <scheme val="minor"/>
      </rPr>
      <t>25-6518, Length 1 year:</t>
    </r>
    <r>
      <rPr>
        <sz val="11"/>
        <color indexed="8"/>
        <rFont val="Calibri"/>
        <family val="2"/>
        <scheme val="minor"/>
      </rPr>
      <t xml:space="preserve">
• Budget Analyst in the Corporate Budget Branch within the Budget Division of the Comptroller Department who is responsible for supporting NSWCCD budget formulation and budget execution.
• Responsible for a portion of the development of executive-level briefings.
• Works toward becoming a technical expert for SAP and Navy ERP or in feeder systems and contacts the Navy ERP Business Office (NEBO) to relay concerns about duplicate files, missing files, dropped records, batched files, etc.
• Assists senior budget analysts with instruction of Division employees in Controlling (CO), Funds Management (FM), Sales &amp; Distribution (SD), and Financial (FI) Modules within Navy ERP
• Receives and assists with the interpretation of policies, instructions and procedures of NWCF with regard to budget formulation and execution from higher headquarters organizations; assists with dissemination and implementation as appropriate.
• Plans special projects and assists with planning, and organizing complex special projects affecting Budget formulation and execution related areas. This work involves researching sensitive issues, analyzing and presenting results for administrative strategies or changes in procedures or operations.
• Develops operating procedures and assists with development of complex operating procedures, methods and office policies
and serves as the point of contact for them.
• Works in conjunction or concurrently with internal to NSWCCD support and technical codes and activities external to NSWCCD professional and administrative staff. This may include: maintaining financial and budgetary records; reviewing and analyzing aged data and recommending write offs to management where appropriate.
• Develops and maintains Code 01 Budget with assistance from senior analyst.
</t>
    </r>
    <r>
      <rPr>
        <b/>
        <sz val="11"/>
        <color rgb="FF000000"/>
        <rFont val="Calibri"/>
        <family val="2"/>
        <scheme val="minor"/>
      </rPr>
      <t>Qualifications</t>
    </r>
    <r>
      <rPr>
        <sz val="11"/>
        <color indexed="8"/>
        <rFont val="Calibri"/>
        <family val="2"/>
        <scheme val="minor"/>
      </rPr>
      <t>:  Good understanding of the Federal budget process including WCF specific processes to support budget formulation, execution and accounting. Conducts data analysis of budget execution and accounting data, integrates various data sets into coherent documents. Reconciling Navy ERP funding document records; identifying and correcting imbalances between different ERP Modules; ensuring all billing transactions are processed in accordance with applicable policy and procedures.</t>
    </r>
  </si>
  <si>
    <r>
      <rPr>
        <b/>
        <sz val="11"/>
        <color rgb="FF000000"/>
        <rFont val="Calibri"/>
        <family val="2"/>
        <scheme val="minor"/>
      </rPr>
      <t>25-6527, Length 1-3 years</t>
    </r>
    <r>
      <rPr>
        <sz val="11"/>
        <color indexed="8"/>
        <rFont val="Calibri"/>
        <family val="2"/>
        <scheme val="minor"/>
      </rPr>
      <t xml:space="preserve">
1) Create Tableau dashboards related to comptroller systems and financial information/metrics
2) Experience using Power Apps to develop tools
3) Extensive experience creating and managing SharePoint
4) Experience using Power Automate flow creations
5) Experience with process improvement thorough creating and executing automated tools
6) Experience utilizing UiPath for robotic process automation (BOTS)
7) Experience working with Financial Data to create metrics/monthly reporting
</t>
    </r>
    <r>
      <rPr>
        <b/>
        <sz val="11"/>
        <color rgb="FF000000"/>
        <rFont val="Calibri"/>
        <family val="2"/>
        <scheme val="minor"/>
      </rPr>
      <t>Qualifications</t>
    </r>
    <r>
      <rPr>
        <sz val="11"/>
        <color indexed="8"/>
        <rFont val="Calibri"/>
        <family val="2"/>
        <scheme val="minor"/>
      </rPr>
      <t>:  Power Platform Developer skilled in Power Apps, Power Automate, and SharePoint. Able to design solutions that improve business processes and efficiency for the Comptroller Department. Experience with UiPath and Tableau is a plus. Secret Clearance required; applicants must submit a military bio and professional resume.</t>
    </r>
  </si>
  <si>
    <t>PA, MD, VA, DC</t>
  </si>
  <si>
    <t>VA, MD, DC</t>
  </si>
  <si>
    <t>dfas.indianapolis-in.zh.mbx.pfi@mail.mil</t>
  </si>
  <si>
    <t>Equipment Mechanic - Forklift Operator</t>
  </si>
  <si>
    <t>DFAS-IND-JBD-Facilities</t>
  </si>
  <si>
    <t>PA Specialist/Protocol Officer/Multimedia Specialist</t>
  </si>
  <si>
    <t>Plans and Operations Officer</t>
  </si>
  <si>
    <t>25-6528</t>
  </si>
  <si>
    <t>Naval Base Ventura County</t>
  </si>
  <si>
    <t>25-6529</t>
  </si>
  <si>
    <t>Medical Officer</t>
  </si>
  <si>
    <t>25-6259, Length 420 days:
Serves as a key advisor to partner nation Medical Enterprise efforts; provides advisory support to the Ministry of the
National Guard (MNG) on doctrine, material, organization structure, and training for prioritizing casualty care
throughout all stages, encompassing immediate treatment, hospitalization, medical logistics, and medical
evacuations. Collaborates closely with MNG Senior Leaders at Military Field Medical Command (MFMC) and the
Saudi Ministry of National Guard Allied Health &amp; Science Military School. Medical advising is critical to informing MNG
on US Army doctrine and best practices, guiding the MNG to adopt US Army medical standards, ultimately enhancing
the MNG's ability to provide world-class healthcare to its service members.</t>
  </si>
  <si>
    <t>25-6531</t>
  </si>
  <si>
    <t>Aviation Backshops Supervisor</t>
  </si>
  <si>
    <t>25-6532</t>
  </si>
  <si>
    <t>Travel &amp; Escorting Coordinator</t>
  </si>
  <si>
    <t>25-6534</t>
  </si>
  <si>
    <t>Information System Security Engineer</t>
  </si>
  <si>
    <t>E6:E7:E8:E9:O1:O2:W1:W2:W3</t>
  </si>
  <si>
    <t>25-6535</t>
  </si>
  <si>
    <t>NMCI Support</t>
  </si>
  <si>
    <t>E6:E7:E8:E9:O1:O2:W1:W2:W3:W4</t>
  </si>
  <si>
    <t>25-6539</t>
  </si>
  <si>
    <t>25-6542</t>
  </si>
  <si>
    <t>Future Operations Branch Chief</t>
  </si>
  <si>
    <t>25-6542, Length 1 Year:
Seeking well motivated leader to perform as the Business Integration Coordinator. Member shall be an O-5 who holds and is able to maintain an active clearance of SECRET or higher. Tour length is a minimum of 1 year, with a potential of follow-on extensions. Serve as the Future Operations Branch Chief within the Agency Synchronization Operations Center, J3.  Supervise Defense Logistics Agency's planning capabilities with a focus on near-to-midterm operational requirements for deliberate and crisis action planning. Assist in the development of policy, guidance, and oversight for logistics and materiel process management and incorporate command and control capabilities for operations.
Prepare written correspondence for GO/FO and OSD level engagements to inform leaders or communicate strategic and operational ideas and perspectives.  Develop and publish orders to communicate instructions to the agency for coordination and execution of an operation. Serve as an advisor and subject matter expert on strategic, operational, and contingency planning efforts in support of the Joint Force, Inter-agencies, Partners, and Allies. Maintain access to all civilian personnel management and performance evaluations systems while in a supervisory position.
Qualifications:  Candidate must hold an active SECRET clearance, and be eligible to obtain and maintain a TS/SCI. Member must be proficient in MS Office products. Ideal applicant will have experienced logistics background and/or military planning experience.</t>
  </si>
  <si>
    <r>
      <rPr>
        <b/>
        <sz val="11"/>
        <color rgb="FF000000"/>
        <rFont val="Calibri"/>
        <family val="2"/>
        <scheme val="minor"/>
      </rPr>
      <t xml:space="preserve">25-6534, Length 1 Year: </t>
    </r>
    <r>
      <rPr>
        <sz val="11"/>
        <color indexed="8"/>
        <rFont val="Calibri"/>
        <family val="2"/>
        <scheme val="minor"/>
      </rPr>
      <t xml:space="preserve">
This position will act as a Information System Security Engineer (ISSE) for Naval Undersea Warfare Center, Keyport.   
The Information System Security Engineer (ISSE) is responsible for designing, implementing, and maintaining secure information systems. This role involves translating security requirements into technical designs and configurations, ensuring systems are built and operated securely from the outset. The ISSE conducts vulnerability assessments, penetration testing, and security audits to identify and mitigate risks.
Key responsibilities include:
Developing and implementing security architectures and engineering plans.
Selecting and integrating security tools and technologies.
Performing vulnerability assessments and penetration testing.
Developing and maintaining security documentation, including system security plans (SSPs).
Collaborating with system administrators, developers, and other stakeholders to ensure security is integrated throughout the system lifecycle.
Responding to security incidents and providing technical expertise for incident resolution.
Ensuring compliance with relevant security standards and regulations, such as NIST, ISO, and FedRAMP.
Staying abreast of emerging security threats and technologies.
The ideal candidate will have a strong understanding of security principles, network architecture, operating systems, and security tools. Experience with cloud security, virtualization, and containerization technologies is highly desirable. Excellent communication, problem-solving, and analytical skills are essential.
This position has been designated as a Cyber IT/Cybersecurity Workforce position in specialty area (511/531) and as a condition of employment incumbents of the position are required to comply with the DON Cyber IT/CSWF Program requirements of SECNAV M-5239.2, which include:
1. Earn and maintain appropriate credentials from the Cyber IT/CSWF Qualification Matrix (described in SECNAV M-5239.2) associated with the specialty area and level commensurate with the scope of major assigned duties for the position to which you are assigned, and;
2. Participate in a continuous learning program as described in SECNAVINST 1543.2. A minimum of 40 hours of Cyber IT/CSWF related continuous learning annually documented in a current individual development plan signed by both the employee and supervisor. *This position performs a primary cyber work role of 621 per the DoD Cyber Workforce Framework.
Qualifications:  Must possess at least a secret clearance with a favorable T5 investigation.</t>
    </r>
  </si>
  <si>
    <r>
      <rPr>
        <b/>
        <sz val="11"/>
        <color rgb="FF000000"/>
        <rFont val="Calibri"/>
        <family val="2"/>
        <scheme val="minor"/>
      </rPr>
      <t>25-6535, Length 1 Year:</t>
    </r>
    <r>
      <rPr>
        <sz val="11"/>
        <color indexed="8"/>
        <rFont val="Calibri"/>
        <family val="2"/>
        <scheme val="minor"/>
      </rPr>
      <t xml:space="preserve">
We are seeking a dedicated NMCI Point of Contact (POC) to support NMCI product and service delivery to Naval Undersea Warfare Center (NUWC) Keyport customers. This position serves as a primary liaison for NMCI-related issues, working closely with the NMCI ACTR to ensure seamless operations and excellent customer service.
Responsibilities:
Serve as a point of contact for NUWC Keyport NMCI users, addressing inquiries and resolving technical issues.
Work closely with the NMCI ACTR to manage NMCI asset inventory, accounts and software.
Provide Tier 1 technical support for hardware, software, and network connectivity problems.
Respond promptly to user inquiries via phone, email, and ticketing system, providing timely and effective solutions.
Assist with account management tasks, user access requests, and account creation.
Follow established procedures for incident management and problem resolution, ensuring timely and efficient issue resolution.
Document all support activities thoroughly in the assigned ticketing system, maintaining accurate records.
Escalate complex technical issues to higher-level support teams as needed, ensuring appropriate escalation and resolution.
Maintain a high level of customer satisfaction through professional, courteous, and efficient support.
Adhere strictly to NMCI security policies and procedures, ensuring the security of the network and data.
This position requires a secret (T-3) level clearance.
Qualifications:  Must possess at least a secret clearance with a favorable T3 investigation.</t>
    </r>
  </si>
  <si>
    <r>
      <rPr>
        <b/>
        <sz val="11"/>
        <color rgb="FF000000"/>
        <rFont val="Calibri"/>
        <family val="2"/>
        <scheme val="minor"/>
      </rPr>
      <t>25-6532, Length 1 year:</t>
    </r>
    <r>
      <rPr>
        <sz val="11"/>
        <color indexed="8"/>
        <rFont val="Calibri"/>
        <family val="2"/>
        <scheme val="minor"/>
      </rPr>
      <t xml:space="preserve">
Performs all duties of escort, by monitoring and escorting of uncleared personnel into controlled access areas (CAA) or other locations within division facilities and grounds. This person will be responsible for escorting of all non-cleared personnel, janitorial/maintenance crews, and contractors performing work in secure areas of the division or other locations as directed by the supervisor or task manager to ensure that secure areas remain uncompromisable. The incumbent will be in charge of escorting workers during the HVAC Renovation project for the building. He/She may be called upon in support of VIP visits performing various duties to include, but not limited to Security Desk, PHS&amp;T,
Administrative support, escorting VIPs, security oversight, classified material destruction, baggage control, and/or
other duties as required.
-SME on Defense Travel System (DTS) and Travel questions. Inputs and assists with travel orders for the branch.
Handle/Help all OCONUS Orders. Be able to efficiently communicate with all travelers and communicate with
managers and Travel office.
</t>
    </r>
    <r>
      <rPr>
        <b/>
        <sz val="11"/>
        <color rgb="FF000000"/>
        <rFont val="Calibri"/>
        <family val="2"/>
        <scheme val="minor"/>
      </rPr>
      <t>Qualifications</t>
    </r>
    <r>
      <rPr>
        <sz val="11"/>
        <color indexed="8"/>
        <rFont val="Calibri"/>
        <family val="2"/>
        <scheme val="minor"/>
      </rPr>
      <t>:  Have and maintain a Secret clearance.</t>
    </r>
  </si>
  <si>
    <r>
      <rPr>
        <b/>
        <sz val="11"/>
        <color rgb="FF000000"/>
        <rFont val="Calibri"/>
        <family val="2"/>
        <scheme val="minor"/>
      </rPr>
      <t>25-6531, Lengtyh 1 Year:</t>
    </r>
    <r>
      <rPr>
        <sz val="11"/>
        <color indexed="8"/>
        <rFont val="Calibri"/>
        <family val="2"/>
        <scheme val="minor"/>
      </rPr>
      <t xml:space="preserve">
15K, Length 1 Year:
Serve as an Aviation Backshops Supervisor on AH-64D Attack Helicopters for the United States Army Flight Training Detachment (USAFTD) - Peace Vanguard. This is a foreign military sales (FMS) program supporting the country of Singapore in Marana, AZ with 57 US Soldiers, 56 Republic of Singapore Air Force (RSAF) Airmen, and 6 RSAF AH-64D Helicopters assigned. Provide oversight of all backshop personnel as well as perform aircraft maintenance in respective backshop area of expertise. Assist other 15 series MOSs with their aviation maintenance tasks as needed. Expect to cross train as a 15R (AH-64D Attack Helicopter Repairer) and train to perform FARP ops such as re-arm and re-fuel. This opportunity is for a 2 year tour with optional extension after the 1st year. Must possess a SECRET clearance; IAW the medical fitness and medical retention standards per AR 40-501, chapter 3; meet the physical requirements of AR 600-9; Must not be flagged in IPPS-A for weight, security violations or pending adverse actions.</t>
    </r>
  </si>
  <si>
    <r>
      <rPr>
        <b/>
        <sz val="11"/>
        <color rgb="FF000000"/>
        <rFont val="Calibri"/>
        <family val="2"/>
        <scheme val="minor"/>
      </rPr>
      <t>25-6203, Length 1 Year:</t>
    </r>
    <r>
      <rPr>
        <sz val="11"/>
        <color indexed="8"/>
        <rFont val="Calibri"/>
        <family val="2"/>
        <scheme val="minor"/>
      </rPr>
      <t xml:space="preserve">
The incumbent serves as the initial point of contact between DLA Energy, the major commands, the Service components, and federal agencies on Class III bulk fuel issues in support of DoD contingencies and global fuel operations.  Acts as DLA Energy's crisis manager, analyzing international and domestic situations that may impact DLA Energy's mission throughout the world.  Reviews the Operations Center's incoming classified and unclassified verbal and written communications, determines the required actions, and distributes action items to the appropriate DLA Energy Commodity Business Units (CBU).  Channels critical information through the DLA Energy chain of command, ensuring DLA Energy and DLA Senior Staffs receive timely situational updates.  Provides DLA Energy's "Customer Service" support for emergency fuel requirements, fuel quality issues, and Continuity of Operations (COOP) taskings/call downs.  Accesses Internet sites to collect data needed to prepare briefings, reports and fact sheets.  Tracks and validates command petroleum reports (REPOL).  Utilizes Microsoft Access and Power Point to create recurring DLA Energy's Operation Director's, DLA J-4 and DLA Director's briefings.  Briefs DLA Energy CBU directors and senior leadership.  Develops and maintains spreadsheets, fact sheets, and specialty briefings as required.  Tracks critical petroleum products from load out through delivery to bases throughout combat theatres of operations.  Researches and compiles information and performs analysis to determine fuel availability to support DoD real-world and potential contingency operations.  Works with CBU, DLA Energy Field Offices, JCS, Service Petroleum Office and Major Command action officers to ensure proactive energy logistics support and customer service is provided for operations, contingencies and exercises.
Qualifications:  Secret Clearance required, Desired:  Advanced Petroleum Course, Desired:  Assignments in Petroleum units; Petroleum and Water Officer-course (R8)</t>
    </r>
  </si>
  <si>
    <r>
      <rPr>
        <b/>
        <sz val="11"/>
        <color rgb="FF000000"/>
        <rFont val="Calibri"/>
        <family val="2"/>
        <scheme val="minor"/>
      </rPr>
      <t>25-6528, Length 1 year:</t>
    </r>
    <r>
      <rPr>
        <sz val="11"/>
        <color indexed="8"/>
        <rFont val="Calibri"/>
        <family val="2"/>
        <scheme val="minor"/>
      </rPr>
      <t xml:space="preserve">
Planning Minor Construction Projects: Coordinating Requirements across customers, Facilities, Environmental, Safety and when applicable the Unions / Human Resources. Leading or executing all phases of construction such as Initiating Scope of Work, determining construction specifications, conducting market research, finalizing scope of work, providing contractor oversight, developing estimates and briefing management on project statuses. Specific milestones associated with Navy minor construction includes Simplified Acquisition Program (SAP) package development, Work Induction Board (WIB) package development (Work Permit &amp; PRB initiating), developing Independent Government Cost Estimate (IGCE) using current estimating tools.
Strong communication skills will be required in working with customers/users and ensuring contractors understand general requirements delivering Environmental, Safety, and Security. Additionally ensuring all applicable building codes and general contractor requirements that are adhered to from the scope such as scheduling, submittals, and work restrictions. Sustainment of plans of actions and milestones will be executed through quality assurance checks against the request for proposal, conducting impromptu site walks and verifying construction documents. Maintain basic abilities to interpret and develop minor sketches/drawings using AutoCAD or similar drawing programming.
Qualifications:  Security clearance: Secret
Sensitivity Required: Non-Critical Sensitive</t>
    </r>
  </si>
  <si>
    <r>
      <rPr>
        <b/>
        <sz val="11"/>
        <color rgb="FF000000"/>
        <rFont val="Calibri"/>
        <family val="2"/>
        <scheme val="minor"/>
      </rPr>
      <t>25-6539, Length 1 year:</t>
    </r>
    <r>
      <rPr>
        <sz val="11"/>
        <color indexed="8"/>
        <rFont val="Calibri"/>
        <family val="2"/>
        <scheme val="minor"/>
      </rPr>
      <t xml:space="preserve">
Opportunity as an HR Specialist in NSWCCD's Workforce Development Branch. This role will support key programs including Mandatory Training, Individual Development Plan (IDP), Meet the Fleet, and becoming a purchase card holder for training payments.
1. Manage the Mandatory Training program to include communication, running reports, providing credit for courses in waypoints, and troubleshooting any mandatory training issues.
2. Manage the Individual Development Program (IDP) to include communication, running reports, and troubleshooting any IDP issues. 
3. Manage the meet the fleet program by coordinating various meet the fleet trips and executing the communication needed for each trip. The coordination includes writing memos, processing charter bus requests, and coordinating with the stakeholders at Norfolk Naval Station. 
4. Approve training requests in ERP and process training payments for department 60. This includes executing POs/PRs creations in ERP, modification of POs/PRs, and executing purchase card reconciliations actions. 
5. Process book reimbursement submissions for technical department.
Qualifications:  The ideal candidate possesses exceptional organizational, collaboration, and communication skills, coupled with a strong desire to expand their skillset.</t>
    </r>
  </si>
  <si>
    <t>25-6203</t>
  </si>
  <si>
    <t>25-6358</t>
  </si>
  <si>
    <t>HR Specialist</t>
  </si>
  <si>
    <t>Southport</t>
  </si>
  <si>
    <t>25-6543</t>
  </si>
  <si>
    <t>DLA Energy</t>
  </si>
  <si>
    <t>Exercise and Contingency Planner</t>
  </si>
  <si>
    <t>O3:O4:O5</t>
  </si>
  <si>
    <t>25-6545</t>
  </si>
  <si>
    <t>DCSA – PEO – SETS</t>
  </si>
  <si>
    <t>E7:E8:E9:O1:O2</t>
  </si>
  <si>
    <t>25-6546</t>
  </si>
  <si>
    <t>SOF Weapons Repair Technician</t>
  </si>
  <si>
    <t>25-6547</t>
  </si>
  <si>
    <t>DCSA - OCCA</t>
  </si>
  <si>
    <t>Administrative Support</t>
  </si>
  <si>
    <t>25-6548</t>
  </si>
  <si>
    <t>Artificial Intelligence Technician</t>
  </si>
  <si>
    <t>25-6549</t>
  </si>
  <si>
    <t>Financial Analyst</t>
  </si>
  <si>
    <t>E6:E7:E8:E9:O1:O2:O3:O4</t>
  </si>
  <si>
    <t>25-6550</t>
  </si>
  <si>
    <t>Logistics Support</t>
  </si>
  <si>
    <t>25-6551</t>
  </si>
  <si>
    <t>Senior Administrative Support</t>
  </si>
  <si>
    <t>25-6556</t>
  </si>
  <si>
    <t>NUWC-Newport</t>
  </si>
  <si>
    <t>Security Specialist (INDSEC)</t>
  </si>
  <si>
    <t>E5:E6:E7:E8:O1:O2:O3:W1:W2:W3</t>
  </si>
  <si>
    <t>Newport</t>
  </si>
  <si>
    <t>RI</t>
  </si>
  <si>
    <t>25-6557</t>
  </si>
  <si>
    <t>Security Specialist (INFOSEC)</t>
  </si>
  <si>
    <t>E5:E6:E7:E8:E9:O1:O2:O3:W1:W2:W3</t>
  </si>
  <si>
    <t>25-6558</t>
  </si>
  <si>
    <t>Security Specialist (Special Security)</t>
  </si>
  <si>
    <r>
      <rPr>
        <b/>
        <sz val="11"/>
        <color rgb="FF000000"/>
        <rFont val="Calibri"/>
        <family val="2"/>
        <scheme val="minor"/>
      </rPr>
      <t>25-6358, Length 1 year:</t>
    </r>
    <r>
      <rPr>
        <sz val="11"/>
        <color indexed="8"/>
        <rFont val="Calibri"/>
        <family val="2"/>
        <scheme val="minor"/>
      </rPr>
      <t xml:space="preserve">
SSM will perform administrative management, planning, and services for  Soldiers, DA Civilians  which include, but are not limited to, Personnel and administrative support; reviews, tracks and processes NCOERs and submitted awards; ensures timely and accurate submission of personnel actions, IPPS-A and iPERMS document review input;  distribution of the brigade mail and correspondence; maintain medical readiness;  coordination and preparation of status reports, personnel actions, awards, mail distribution, leaves and passes, appointment orders, unit alert rosters, and personnel support required for the Brigade; performs comprehensive review of military pay transactions;</t>
    </r>
  </si>
  <si>
    <r>
      <rPr>
        <b/>
        <sz val="11"/>
        <color rgb="FF000000"/>
        <rFont val="Calibri"/>
        <family val="2"/>
        <scheme val="minor"/>
      </rPr>
      <t>25-6545, Length 1 year:</t>
    </r>
    <r>
      <rPr>
        <sz val="11"/>
        <color indexed="8"/>
        <rFont val="Calibri"/>
        <family val="2"/>
        <scheme val="minor"/>
      </rPr>
      <t xml:space="preserve">
***Applicants must email the following documents to leanne.felvus-webb.mil@mail.mil for consideration***
Professional Resume
Military Bio
Last three evaluations
The incumbent serves as the SETS Acquisition Manager, for contracting, acquisition, budgeting, configuration management, and integration. Functions as a lead expert that provides business advice and performs all pre-award and post-award functions for a wide variety of  specialized procurements of significant importance to multiple agencies using a wide range of contracting methods and types. Assist in planning the overall approach to meet contracting program objectives for a wide range of multi-million program that spans multiple years that involve successive program stages. This role ensures that SETS program actions are executed smoothly and effectively. Duties are defined as:
• Develop acquisition artifacts that identify acquisition strategies, including assessment, analysis, risk mitigation and strategies that support the overall program milestones. 
• Assist in the management of the SETS program management processes, ensuring that all timelines, budgets, and milestones are met.
• Collaborate with internal and external stakeholders, including contractors, vendors, and various government departments, to ensure alignment of requirements and seamless transition to future SETS.
• Establish a baseline process for SETS integration, including identifying requirements, understanding where each requirement is contracted, and timing to execute and avoid breaks in service and support future program transition.
• Track financial and contractual actions for SETS requirements to ensure they are met throughout the FYDP process.
• Develop, review and brief (as needed) SETS Quarterly Program Reviews (QPR) to the DCSA CAE and USD(I&amp;S).
• Facilitate the cultural, operational, and technical adjustments necessary for the successful integration of new resources and systems for SETS customers and programs.
• Assess the SETS integration process to ensure that it delivers the intended benefits and identifying any areas for further improvement • Responsible for reporting on various aspects of the acquisition and integration process to ensure transparency, accountability, and alignment with SETS Program Plan.
</t>
    </r>
    <r>
      <rPr>
        <b/>
        <sz val="11"/>
        <color rgb="FF000000"/>
        <rFont val="Calibri"/>
        <family val="2"/>
        <scheme val="minor"/>
      </rPr>
      <t>Qualifications</t>
    </r>
    <r>
      <rPr>
        <sz val="11"/>
        <color indexed="8"/>
        <rFont val="Calibri"/>
        <family val="2"/>
        <scheme val="minor"/>
      </rPr>
      <t>:  1. Civilian experience will be considered for this position. 
2. Candidate must have experience in supporting a Program Executive Office (PEO) or similar program level support and must possess program management certification (PMP or DAU Level 1 or 2)
3. Secret Clearance required for position.</t>
    </r>
  </si>
  <si>
    <r>
      <rPr>
        <b/>
        <sz val="11"/>
        <color rgb="FF000000"/>
        <rFont val="Calibri"/>
        <family val="2"/>
        <scheme val="minor"/>
      </rPr>
      <t>25-6546, Length 1 year:</t>
    </r>
    <r>
      <rPr>
        <sz val="11"/>
        <color indexed="8"/>
        <rFont val="Calibri"/>
        <family val="2"/>
        <scheme val="minor"/>
      </rPr>
      <t xml:space="preserve">
Responsible for repairing, rebuilding, and modifying small arms, which includes weapons such as carbines, family of sniper weapons, machine guns, shotguns and pistols for Special Operations Command. The work requires a comprehensive knowledge of weapons mechanical systems and the skill to fit and adjust mechanical parts and assemblies. The incumbent must be able to perform their duties with minimal supervision and management oversight. 
Responsibilities:
• Repairing, rebuilding, and modifying small arms (machine guns, rifles, pistols, recoilless rifles).
• Fitting and adjusting mechanical parts and assemblies.
• Maintaining accountability of all Branch weapons (including working knowledge of current status and history, conducting monthly serial inventories, and generating Division weapons custody sheets for weapons currently in use) and maintaining organization of Branch tools, equipment, and test materials.
• Reviewing and revising weapon technical manuals based on knowledge of weapon mechanical systems.
• Assisting with testing, including reviewing test procedures/methodology, moving test equipment, helping set up test fixtures, loading magazines, and supporting test and evaluation activities.</t>
    </r>
  </si>
  <si>
    <r>
      <rPr>
        <b/>
        <sz val="11"/>
        <color rgb="FF000000"/>
        <rFont val="Calibri"/>
        <family val="2"/>
        <scheme val="minor"/>
      </rPr>
      <t>25-6558, Length 1 year:</t>
    </r>
    <r>
      <rPr>
        <sz val="11"/>
        <color indexed="8"/>
        <rFont val="Calibri"/>
        <family val="2"/>
        <scheme val="minor"/>
      </rPr>
      <t xml:space="preserve">
Position will serve as the Special Program Security Lead, a Government SAP Security Officer (GSSO) for Special Access Programs (SAPs) across the Warfare Center. This position involves security oversight for the program as a whole at NUWCDIVNPT, and oversight of any related Special Access Program Facility (SAPF) associated. This position will serve as Liaison between NUWC and the Program Office, the Program Security Officer (PSO), and the NUWC Government Security Manager (GSM).
In-depth knowledge of SAP security regulations (DoD 5205.07 Vol 1-4) is crucial. Must be familiar with IS/IT regulations and requirements, Risk Management Frameworks (RMF), Authorities to Operate (ATOs), and reporting requirements IS systems operating within a SAPF. Position may also serve as a Special Security Representative (SSR), reporting to the Senior Intelligence Officer (SIO) and the Special Security Officer (SSO).
</t>
    </r>
    <r>
      <rPr>
        <b/>
        <sz val="11"/>
        <color rgb="FF000000"/>
        <rFont val="Calibri"/>
        <family val="2"/>
        <scheme val="minor"/>
      </rPr>
      <t>Qualifications</t>
    </r>
    <r>
      <rPr>
        <sz val="11"/>
        <color indexed="8"/>
        <rFont val="Calibri"/>
        <family val="2"/>
        <scheme val="minor"/>
      </rPr>
      <t>:  Clearance: TS/SCI
Preferred skills: Knowledge of ICD 705 constrcution requirements, Security Fundamentals Professional Certification
(SFPC), Physical Security Certification (PSC), Security Asset Protection Professional Certification (SAPPC), and
Special Program Security Certification (SPSC)</t>
    </r>
  </si>
  <si>
    <r>
      <rPr>
        <b/>
        <sz val="11"/>
        <color rgb="FF000000"/>
        <rFont val="Calibri"/>
        <family val="2"/>
        <scheme val="minor"/>
      </rPr>
      <t>25-6557, Length 1 Year:</t>
    </r>
    <r>
      <rPr>
        <sz val="11"/>
        <color indexed="8"/>
        <rFont val="Calibri"/>
        <family val="2"/>
        <scheme val="minor"/>
      </rPr>
      <t xml:space="preserve">
The Information Security Specialist will assist the INFOSEC PM in the development, implementation, and management of the information security program for classified and sensitive information systems and facilities within Naval Undersea Warfare Center, Division Newport and it's Detachments. This role ensures compliance with all applicable Navy, Department of Defense (DoD), and federal regulations and directives regarding the protection of information. INFOSEC conducts vulnerability assessments, compliance inspections, implements security controls, and provides training to personnel on information security policies and procedures.
Key Responsibilities:
Conduct regular information security vulnerability assessments and risk analyses of facilities, systems, and equipment.  Develop and implement mitigation strategies to address identified vulnerabilities and risks.  Develop and maintain Standard Operating Procedures (SOPs) or desk guides for information security practices.  Conduct regular security inspections and audits to ensure compliance with established policies and procedures.
Develop and deliver information security awareness training programs to personnel.  Investigate security incidents and breaches, and implement corrective actions to prevent future occurrences.  Collaborate with other security disciplines (e.g., cybersecurity, personnel security) to ensure a holistic security posture. Prepare and submit required security reports and documentation.
</t>
    </r>
    <r>
      <rPr>
        <b/>
        <sz val="11"/>
        <color rgb="FF000000"/>
        <rFont val="Calibri"/>
        <family val="2"/>
        <scheme val="minor"/>
      </rPr>
      <t>Qualifications</t>
    </r>
    <r>
      <rPr>
        <sz val="11"/>
        <color indexed="8"/>
        <rFont val="Calibri"/>
        <family val="2"/>
        <scheme val="minor"/>
      </rPr>
      <t>:  Security Clearance: TS. Minimum of 2 years experience in Information Security. Other Security
program areas like OPSEC, PHYSEC, and etc. are preferred</t>
    </r>
  </si>
  <si>
    <r>
      <rPr>
        <b/>
        <sz val="11"/>
        <color rgb="FF000000"/>
        <rFont val="Calibri"/>
        <family val="2"/>
        <scheme val="minor"/>
      </rPr>
      <t>25-6556, Length 1 Year:</t>
    </r>
    <r>
      <rPr>
        <sz val="11"/>
        <color indexed="8"/>
        <rFont val="Calibri"/>
        <family val="2"/>
        <scheme val="minor"/>
      </rPr>
      <t xml:space="preserve">
The Industrial Security Specialist will assist the INDUSEC PM in the development, implementation, and management of the industrial security program for classified and sensitive information systems and facilities within Naval Undersea Warfare Center, Division Newport and it's Detachments. This role ensures compliance with SECAVINST 5510.36B, DON Information Security Program, 32 CFR Part 117, National Industrial Security Program Operating Manual (NISPOM) and other applicable INDUSEC policy instructions based on both higher headquarters’ guidance and local conditions and environment.  
Key Responsibilities:
- Assists the Program Manager in the development of program workflow processes, work instructions, standard operating procedures and maintenance of metrics, documentation and other data associated with their processes.
- Provides guidance and processing of Department of Defense Contract Security Classification Specification DD Form 254s as a Security Contracting Officer. 
- Ensures compliance with all applicable Navy, Department of Defense (DoD), and federal regulations and directives regarding the protection of information. 
- Conducts vulnerability assessments, implements security controls, and provides training to personnel on information security policies and procedures.
</t>
    </r>
    <r>
      <rPr>
        <b/>
        <sz val="11"/>
        <color rgb="FF000000"/>
        <rFont val="Calibri"/>
        <family val="2"/>
        <scheme val="minor"/>
      </rPr>
      <t>Qualifications</t>
    </r>
    <r>
      <rPr>
        <sz val="11"/>
        <color indexed="8"/>
        <rFont val="Calibri"/>
        <family val="2"/>
        <scheme val="minor"/>
      </rPr>
      <t>:  Security Clearance: TS. Experience in Acquisitions, Contracting, Information Security, and Operations Security are preferred.</t>
    </r>
  </si>
  <si>
    <r>
      <rPr>
        <b/>
        <sz val="11"/>
        <color rgb="FF000000"/>
        <rFont val="Calibri"/>
        <family val="2"/>
        <scheme val="minor"/>
      </rPr>
      <t>25-6551, Length 1 year:</t>
    </r>
    <r>
      <rPr>
        <sz val="11"/>
        <color indexed="8"/>
        <rFont val="Calibri"/>
        <family val="2"/>
        <scheme val="minor"/>
      </rPr>
      <t xml:space="preserve">
***Applicants must email the following documents to leanne.felvus-webb.mil@mail.mil for consideration***
Professional Resume
Military Bio
Last three evaluations
The Defense Counterintelligence and Security Agency (DCSA) is the primary executive branch service provider of personnel background investigations for the Federal Government. The incumbent will serve within the Office of Communications and Congressional Affairs (OCCA) in an Administrative support capacity. 
General Office Duties: Serves as a liaison with other directorates/offices, and external agencies for OCCA Senior leadership.  Manages OCCA's leadership and organizational calendars.  Prepares, reviews, solicits, and submits read ahead materials.  Leads logistics and technical planning/support of meetings.  Creates a wide variety of documents such as reports, letters, memos, interoffice communications, spreadsheets, and presentations.  Maintains databases of complex departmental information.  Leads SOP development and records management.  Monitors office supplies ensuring materials and printing-related products are maintained and replenished. Answers and screens phone calls on behalf of the OCCA Front Office. 
Specific Office Duties: 
- Manages OCCA leadership travel using Defense Travel System (DTS); creates authorizations and submit vouchers within three days of the travel end date.
- Manages OCCA initiated tasks in the Correspondence And Task Management System (CATMS), and incoming OCCA tasked actions.  For incoming suspenses ensures right OCCA POCs are tasked, and OCCA assigned suspenses are met.  
- Supports planning and execution of staff meetings and off-site engagements/events.  Takes notes, tracks actions, follows-up, and monitors actions through to completion.
- Provides assistance with staffing packages, documents, and deadlines to meet suspenses. 
- Responds to requests for information such as reports, suspense dates for matters requiring compliance, forms required to accomplish or request actions, etc.
- Responsible for correspondence management, including intraoffice communications. 
- Assists with manpower efforts to include submission of onboarding/offboarding paperwork to request network access, GFE and supplies, provide access to email distribution lists, update internal rosters, update organizational charts, and coordinate introductory meetings with OCCA leadership.  
Civilian experience will be considered for this position.
-"PCS is authorized."
</t>
    </r>
    <r>
      <rPr>
        <b/>
        <sz val="11"/>
        <color rgb="FF000000"/>
        <rFont val="Calibri"/>
        <family val="2"/>
        <scheme val="minor"/>
      </rPr>
      <t>Qualifications</t>
    </r>
    <r>
      <rPr>
        <sz val="11"/>
        <color indexed="8"/>
        <rFont val="Calibri"/>
        <family val="2"/>
        <scheme val="minor"/>
      </rPr>
      <t>:  - Possess excellent and professional verbal and written communication skills.
- Knowledge and functional capability to operate: Microsoft Office Products (i.e. Outlook, Teams, Word, Excel, Project, Access, etc.); Sharepoint; and Service Now. 
- Proficiency in Power BI and Adobe Suite applications preferred.
- Secret Clearance.</t>
    </r>
  </si>
  <si>
    <r>
      <rPr>
        <b/>
        <sz val="11"/>
        <color rgb="FF000000"/>
        <rFont val="Calibri"/>
        <family val="2"/>
        <scheme val="minor"/>
      </rPr>
      <t>25-6550,Length 1 Year:</t>
    </r>
    <r>
      <rPr>
        <sz val="11"/>
        <color indexed="8"/>
        <rFont val="Calibri"/>
        <family val="2"/>
        <scheme val="minor"/>
      </rPr>
      <t xml:space="preserve">
1. Knowledge of Integrated Logistics/Product Support (ILS/IPS) concepts, principles, policies, and acquisition/contract regulations and their application to a variety of unique and complex systems.
2. Understands ILS/IPS elements as they relate to systems acquisition and life cycle management across related disciplines such as systems engineering and designing, reliability, availability, maintainability, production, test &amp; evaluation, cyber-security, quality assurance, operational deployment, demilitarization, and disposal.
3. Knowledge of software support requirements and processes, as well as IT products and support. Understand Configuration Management (CM) for software.
4. Ability to determine logistics impacts to Engineering Change Proposals (ECPs) and provide detailed analysis (provisioning, tech pubs, and training.)
5. Follow through on ECP incorporation and verification that provisioning, tech pubs, and training reflect the new configuration.
6. Ability to work across branches, divisions, and departments in the planning and execution of acquisition and sustainment logistics functions.
7. Work with the Life Cycle Logistics Competency Lead (LCL) in institutionalizing the logistics discipline and the professional growth of members of the logistics community.
8. Ensure compliance with current NAVSEA and Naval Surface Warfare Center (NSWC) policies, initiatives and regulations.
9. Ability to work with diverse groups and secure their cooperation, confidence and interest.
10. Ability to maintain accurate records on status of all command logistics documentation for a variety of complex systems.
</t>
    </r>
    <r>
      <rPr>
        <b/>
        <sz val="11"/>
        <color rgb="FF000000"/>
        <rFont val="Calibri"/>
        <family val="2"/>
        <scheme val="minor"/>
      </rPr>
      <t>Qualifications</t>
    </r>
    <r>
      <rPr>
        <sz val="11"/>
        <color indexed="8"/>
        <rFont val="Calibri"/>
        <family val="2"/>
        <scheme val="minor"/>
      </rPr>
      <t>:  Must: Knowledge of S/W support requirements &amp; processes, knowledge of IT products and support, inventory management/warehousing/shipping, ability to determine Logistics Impacts to ECPs, understanding of CM for S/W
Desirable: Knowledge of S/W intensive systems acquisition IAW the latest DoD Policy, knowledge of fieldlings, test &amp; training events support, knowledge of IT procurement, DoD IUID Registry, test events &amp; fieldings support, understanding of Agile S/W development.</t>
    </r>
  </si>
  <si>
    <r>
      <rPr>
        <b/>
        <sz val="11"/>
        <color rgb="FF000000"/>
        <rFont val="Calibri"/>
        <family val="2"/>
        <scheme val="minor"/>
      </rPr>
      <t>25-6549, Length 1 Year:</t>
    </r>
    <r>
      <rPr>
        <sz val="11"/>
        <color indexed="8"/>
        <rFont val="Calibri"/>
        <family val="2"/>
        <scheme val="minor"/>
      </rPr>
      <t xml:space="preserve">
***Applicants must email the following documents to leanne.felvus-webb.mil@mail.mil for consideration***
Professional Resume
Military Bio
Last three evaluations
- Detailed, intensive knowledge and understanding of financial methods, practices, procedures, regulations, precedent decisions, and policies of the organization, and the agency.
- Knowledge and skill necessary to study and analyze financial data during a given period of time and compare findings with previous reports/data to determine variances, trends, etc. and make necessary corrections;
- Expected to learn and apply knowledge of the agency financial management process in order to assure that requirements, guidelines, and financial objectives of assigned funds are met;
- Ability to gather, assemble, analyze and prepare strategy for presenting, explaining, and documenting the financial execution of a program and justifying variances to management officials;
- Knowledge and skill in applying analytical and evaluative methods and techniques to issues or studies concerning the efficiency and effectiveness of program operations;
- Expected to learn and apply knowledge of the major issues, program goals and objectives, work processes and administrative operations of the organization;
- Knowledge and intensive understanding of professional financial management principles, theories, techniques, and procedures to perform professional analytical work for operational programs or systems and to analyze and advise managers on accounting and financial matters;
- Expected to learn and apply knowledge of the organization missions, functions, applicable regulations, and their relationship to other Federal activities and private industry to determine the impact of financial transactions on internal and external operations;
- Knowledge of automated resource management systems design practices and limitations to develop an automated subsystem or revise and existing system in conjunction with computer programmers and software specialists;
- Ability to collaborate with internal and external stakeholders and customers to improve operational or financial data processing
</t>
    </r>
    <r>
      <rPr>
        <b/>
        <sz val="11"/>
        <color rgb="FF000000"/>
        <rFont val="Calibri"/>
        <family val="2"/>
        <scheme val="minor"/>
      </rPr>
      <t>Qualifications</t>
    </r>
    <r>
      <rPr>
        <sz val="11"/>
        <color indexed="8"/>
        <rFont val="Calibri"/>
        <family val="2"/>
        <scheme val="minor"/>
      </rPr>
      <t>:  -Experience importing, exporting, organizing, and evaluating large data sets;
-Experience ensuring accurate billing, invoicing, or financial transactions are maintained;
-Advanced knowledge and skill with Microsoft Excel or similar data processing capabilities
-Secret clearance required.
-Civilian experience will be considered for the position.</t>
    </r>
  </si>
  <si>
    <r>
      <rPr>
        <b/>
        <sz val="11"/>
        <color rgb="FF000000"/>
        <rFont val="Calibri"/>
        <family val="2"/>
        <scheme val="minor"/>
      </rPr>
      <t>25-6548, Length 1-3 years</t>
    </r>
    <r>
      <rPr>
        <sz val="11"/>
        <color indexed="8"/>
        <rFont val="Calibri"/>
        <family val="2"/>
        <scheme val="minor"/>
      </rPr>
      <t xml:space="preserve">
As an Artificial Intelligence (AI) Technician, you will be responsible for organizing and interpreting unique, highly specialized, and often unstructured data to inform Explosive Ordnance Disposal (EOD) Technicians and drive successful operations for high stakes environments. This involves applying advanced hardware, software, and AI/ Machine Learning (ML) techniques, including deep learning, to develop or implement computational algorithms and statistical methods that identify patterns and relationships within large, multi-modal data volumes. The candidate will contribute as part of a team dedicated to developing scalable, high-performance, and repeatable computational solutions in multiple environments ranging from dismounted/disconnected to cloud-based enterprise configurations for all classification levels. Furthermore, the candidate will support the EOD Technology Center's strategic initiatives, assisting in road-mapping the future development, implementation, and sustainment of AI/ML technology, and tackling especially complex analytic projects while engaging in cutting-edge industry trends (e.g.: nascent agentic design, federated learning, human-in-the-loop systems).  
By bridging the gap between development and strategy, you will enhance data-intelligence pipelines, and ultimately improve the effectiveness and responsiveness of EOD operations. This role requires adaptability, as duties may range from prototyping and deploying AI/ML tools to managing deployment timelines and ensuring cross-functional collaboration with technical and operational teams.
Preferred but not required: MOS: 89D or any MOS with ASI of 2V. AFSC: 3EX81.
</t>
    </r>
    <r>
      <rPr>
        <b/>
        <sz val="11"/>
        <color rgb="FF000000"/>
        <rFont val="Calibri"/>
        <family val="2"/>
        <scheme val="minor"/>
      </rPr>
      <t>Qualifications</t>
    </r>
    <r>
      <rPr>
        <sz val="11"/>
        <color indexed="8"/>
        <rFont val="Calibri"/>
        <family val="2"/>
        <scheme val="minor"/>
      </rPr>
      <t>:  Experience with real world data through thesis research, internships, or work experience that demonstrates AI and ML capability. Proficiency in programming languages is required (Python, R, or C++), experience in managing a deployed system or design repo for multiple AI/ML pipelines. Utilizing data visualization tools and implementation or experience in sustaining a deployed AI/ML instantiation is preferred but not required. Must hold a current Secret Clearance. Provide Mil bio &amp; profess resume.</t>
    </r>
  </si>
  <si>
    <r>
      <rPr>
        <b/>
        <sz val="11"/>
        <color rgb="FF000000"/>
        <rFont val="Calibri"/>
        <family val="2"/>
        <scheme val="minor"/>
      </rPr>
      <t>25-6547, Length 1 year;</t>
    </r>
    <r>
      <rPr>
        <sz val="11"/>
        <color indexed="8"/>
        <rFont val="Calibri"/>
        <family val="2"/>
        <scheme val="minor"/>
      </rPr>
      <t xml:space="preserve">
***Applicants must email the following documents to leanne.felvus-webb.mil@mail.mil for consideration***
Professional Resume
Military Bio
Last three evaluations 
The Defense Counterintelligence and Security Agency (DCSA) is the primary executive branch service provider of personnel background investigations for the Federal Government. The incumbent will serve within the Office of Communications and Congressional Affairs (OCCA) in an administrative support capacity. 
General Office Duties: Serves as a liaison with other directorates/offices, and external agencies for OCCA Senior leadership.  Serves as the backup to manage OCCA's leadership and organizational calendars.  Reviews, solicits, and submits read ahead materials.  Supports logistics and technical planning of meetings.  Supports creation of a wide variety of documents such as reports, letters, memos, interoffice communications, spreadsheets, and presentations.  Maintains databases of complex departmental information.  Supports SOP development and records management.  Monitors office supplies ensuring materials and printing-related products are maintained and replenished.  Answers and screens phone calls on behalf of the OCCA Front Office. 
Specific Office Duties: 
- Back up to manage OCCA leadership travel using Defense Travel System (DTS); creates authorizations and submit vouchers within three days of the travel end date.
- Supports management of OCCA initiated tasks in the Correspondence And Task Management System (CATMS), and incoming OCCA tasked actions.  For incoming suspenses ensures right OCCA POCs are tasked, and OCCA assigned suspenses are met.  
- Supports planning and execution of staff meetings and off-site engagements/events.  Takes notes, tracks actions, follows-up, and monitors actions through to completion.
- Provides assistance with staffing packages, documents, and deadlines to meet suspenses. 
- Responds to routine/non-technical requests for information such as reports, suspense dates for matters requiring compliance, forms required to accomplish or request actions, etc.
- Assists with manpower efforts to include submission of onboarding/offboarding paperwork to request network access, GFE and supplies, provide access to email distribution lists, update internal rosters, update organizational charts, and coordinate introductory meetings with OCCA leadership.  
Civilian experience will be considered for this position.
"PCS is authorized."
</t>
    </r>
    <r>
      <rPr>
        <b/>
        <sz val="11"/>
        <color rgb="FF000000"/>
        <rFont val="Calibri"/>
        <family val="2"/>
        <scheme val="minor"/>
      </rPr>
      <t>Qualifications</t>
    </r>
    <r>
      <rPr>
        <sz val="11"/>
        <color indexed="8"/>
        <rFont val="Calibri"/>
        <family val="2"/>
        <scheme val="minor"/>
      </rPr>
      <t>:  - Possess excellent and professional verbal and written communication skills.
- Knowledge and functional capability to operate: Microsoft Office Products (i.e. Outlook, Teams, Word, Excel, Project, Access, etc.); Sharepoint; and Service Now. 
- Proficiency in Power BI and Adobe Suite applications preferred.
- Secret Clearance.</t>
    </r>
  </si>
  <si>
    <r>
      <rPr>
        <b/>
        <sz val="11"/>
        <color rgb="FF000000"/>
        <rFont val="Calibri"/>
        <family val="2"/>
        <scheme val="minor"/>
      </rPr>
      <t>25-6543, Length 1 year:</t>
    </r>
    <r>
      <rPr>
        <sz val="11"/>
        <color indexed="8"/>
        <rFont val="Calibri"/>
        <family val="2"/>
        <scheme val="minor"/>
      </rPr>
      <t xml:space="preserve">
Member will assess, analyze, plan and write DLA Energy support to Combatant Command Operational Plans, host OPT working groups and participate in working groups hosted by J/D Codes, Regional Commands, or other MSCs. Initiates, coordinates, and administers strategic and operational planning efforts for the DLA Energy Headquarters staff and subordinate activities. Coordinates and comments on joint plans, instructions, memorandums and directives pertaining to contingency, disaster response, and consequence management. 
Member will participate in Joint Exercise Planning Groups, Joint Exercise Life Cycle events, and Joint Exercise Control Groups.  Member will use DLA Energy Concepts of Support to Combatant Command Operation Plans (OPLAN) to develop Training Objectives and Master Scenario Event List (MSEL) injects (timeline events) in Joint Training Tool (JTT) in coordination with Energy LNOs, Region Staffs, and Energy HQ.
</t>
    </r>
    <r>
      <rPr>
        <b/>
        <sz val="11"/>
        <color rgb="FF000000"/>
        <rFont val="Calibri"/>
        <family val="2"/>
        <scheme val="minor"/>
      </rPr>
      <t>Qualifications</t>
    </r>
    <r>
      <rPr>
        <sz val="11"/>
        <color indexed="8"/>
        <rFont val="Calibri"/>
        <family val="2"/>
        <scheme val="minor"/>
      </rPr>
      <t>:  MOS 90A/923A, AFSC 21R
Member requires access to NIPR, SIPR, and JWICS. TS/SCI preferred but may be required as determined during the execution of duties.  Active GTC required for multiple TDYs.  Contingency and Exercise Planning highly preferred. Logistics and Fuel experience preferred but not required.</t>
    </r>
  </si>
  <si>
    <r>
      <rPr>
        <b/>
        <sz val="11"/>
        <color rgb="FF000000"/>
        <rFont val="Calibri"/>
        <family val="2"/>
        <scheme val="minor"/>
      </rPr>
      <t>25-6473, Length 1 Year:</t>
    </r>
    <r>
      <rPr>
        <sz val="11"/>
        <color indexed="8"/>
        <rFont val="Calibri"/>
        <family val="2"/>
        <scheme val="minor"/>
      </rPr>
      <t xml:space="preserve">
Serves as a Project Scheduler supporting Civil Works, Military, and Environmental projects through all phases from planning through construction completion. Works directly with Project Managers (PMs), technical disciplines, and stakeholders to ensure accurate and timely scheduling, tracking, and reporting of project milestones and financial progress. Develops, maintains, and updates project schedules using Primavera P6 and other automated systems. Builds Work Breakdown Structures (WBS), Critical Path Method (CPM) schedules, and resource-loaded plans aligned with project baselines and funding profiles. Supports development and execution of Project Management Plans (PMPs), integrating schedule, scope, and cost to meet delivery goals. Performs monthly schedule status updates, analyzes variances, and adjusts milestones in coordination with PMs and functional elements. Prepares and validates project reports for internal and external stakeholders including Project Review Board (PRB), Command Management Reviews (CMR), and higher headquarters. Conducts what-if analysis to assess impacts of delays or changes in scope/funding. Coordinates with the Project Delivery Team (PDT), and district divisions to ensure schedule data accuracy and to document decisions and action items from meetings. Captures and tracks action items in the project schedule and monitors resolution progress. Interfaces P6 data with related systems including CEFMS (financials), RMS (construction), and other reporting tools. Ensures data integrity and compliance with established quality standards via use of quality control checklists and periodic reviews. Provides analytical support for forecasting, performance tracking, and improving Project Management Business Processes (PMBP). Advises stakeholders on schedule trends, risks, and recommended mitigations.
</t>
    </r>
    <r>
      <rPr>
        <b/>
        <sz val="11"/>
        <color rgb="FF000000"/>
        <rFont val="Calibri"/>
        <family val="2"/>
        <scheme val="minor"/>
      </rPr>
      <t>Qualifications</t>
    </r>
    <r>
      <rPr>
        <sz val="11"/>
        <color indexed="8"/>
        <rFont val="Calibri"/>
        <family val="2"/>
        <scheme val="minor"/>
      </rPr>
      <t>:  Expert knowledge of scheduling principles including CPM, resource leveling, and WBS development. Proficient in Primavera P6 for project planning and execution monitoring. Familiar with USACE project management systems (e.g., P2, PPDS, RMS, CEFMS) and their interdependencies (preferred). Ability to analyze data, produce high-level reports and briefings, and advise management on schedule-related decision</t>
    </r>
  </si>
  <si>
    <r>
      <rPr>
        <b/>
        <sz val="11"/>
        <color rgb="FF000000"/>
        <rFont val="Calibri"/>
        <family val="2"/>
        <scheme val="minor"/>
      </rPr>
      <t>25-6340, Length 1 Year:</t>
    </r>
    <r>
      <rPr>
        <sz val="11"/>
        <color indexed="8"/>
        <rFont val="Calibri"/>
        <family val="2"/>
        <scheme val="minor"/>
      </rPr>
      <t xml:space="preserve">
This position involves transporting and handling ammunition, explosives, hazardous materials, and cargo using road-rail vehicles, tractor-trailers, and straight trucks. Duties include operating multifunctional vehicles, performing dispatch services, inspecting and maintaining vehicles, and loading/unloading cargo. The role also includes snow removal tasks, compliance with safety regulations, and maintaining accurate records.
</t>
    </r>
    <r>
      <rPr>
        <b/>
        <sz val="11"/>
        <color rgb="FF000000"/>
        <rFont val="Calibri"/>
        <family val="2"/>
        <scheme val="minor"/>
      </rPr>
      <t>Qualifications</t>
    </r>
    <r>
      <rPr>
        <sz val="11"/>
        <color indexed="8"/>
        <rFont val="Calibri"/>
        <family val="2"/>
        <scheme val="minor"/>
      </rPr>
      <t>:  Candidates must have advanced skills in operating road-rail and combination vehicles, knowledge of air brakes, hydraulic systems, and loading techniques, and the ability to identify safety hazards and ensure compliance with HAZMAT regulations. Strong mechanical knowledge, spatial judgment, and clear communication skills are essential. Physical fitness for lifting heavy items and the ability to work in varying weather and hazardous conditions are required.</t>
    </r>
  </si>
  <si>
    <r>
      <rPr>
        <b/>
        <sz val="11"/>
        <color rgb="FF000000"/>
        <rFont val="Calibri"/>
        <family val="2"/>
        <scheme val="minor"/>
      </rPr>
      <t>25-6350, Length 1 year:</t>
    </r>
    <r>
      <rPr>
        <sz val="11"/>
        <color indexed="8"/>
        <rFont val="Calibri"/>
        <family val="2"/>
        <scheme val="minor"/>
      </rPr>
      <t xml:space="preserve">
This position acts as the Quality Assurance Representative (QAR) and advisor to the Director of Manufacturing and Engineering Directorate, supporting multi-service programs. Responsibilities include planning and implementing quality assurance measures, conducting audits, evaluating technical data packages, and ensuring compliance with manufacturing standards. The role also involves coordinating with contractors and internal teams, resolving technical and quality deficiencies, and overseeing adherence to quality assurance policies and procedures.
Civilian experience will be considered for this position.
</t>
    </r>
    <r>
      <rPr>
        <b/>
        <sz val="11"/>
        <color rgb="FF000000"/>
        <rFont val="Calibri"/>
        <family val="2"/>
        <scheme val="minor"/>
      </rPr>
      <t>Qualifications</t>
    </r>
    <r>
      <rPr>
        <sz val="11"/>
        <color indexed="8"/>
        <rFont val="Calibri"/>
        <family val="2"/>
        <scheme val="minor"/>
      </rPr>
      <t>:  Candidates must possess expert knowledge of quality assurance principles, auditing, and quality management concepts, as well as broad knowledge of related organizational practices like production and procurement. Skills in directing audit teams, resolving complex issues, and functioning as a technical resource on industry quality trends are essential. The ability to diplomatically collaborate across organizations and apply advanced problem-solving techniques is critical.</t>
    </r>
  </si>
  <si>
    <r>
      <rPr>
        <b/>
        <sz val="11"/>
        <color rgb="FF000000"/>
        <rFont val="Calibri"/>
        <family val="2"/>
        <scheme val="minor"/>
      </rPr>
      <t>25-6405, Length 1 Year:</t>
    </r>
    <r>
      <rPr>
        <sz val="11"/>
        <color indexed="8"/>
        <rFont val="Calibri"/>
        <family val="2"/>
        <scheme val="minor"/>
      </rPr>
      <t xml:space="preserve">
***Applicants must email the following documents to leanne.felvus-webb.mil@mail.mil for consideration***
Professional Resume
Military Bio
The Ammunition Handler is responsible for transporting, storing, inspecting, and assembling various types of ammunition and explosive materials. They move components between storage and production areas, assist in the manufacturing and modification of munitions, and operate material handling equipment for loading and unloading shipments. The role includes repackaging damaged containers, ensuring proper labeling and documentation, and conducting inspections to identify deterioration or safety hazards. Additionally, they perform duties at ammunition burning grounds and demolition ranges, handling explosive disposal and ignition procedures while following strict safety protocols.
NB: Please ensure that every application and resume received in response to the job advertisement is forwarded. Civilian experience will be considered for this position.
</t>
    </r>
    <r>
      <rPr>
        <b/>
        <sz val="11"/>
        <color rgb="FF000000"/>
        <rFont val="Calibri"/>
        <family val="2"/>
        <scheme val="minor"/>
      </rPr>
      <t>Qualifications</t>
    </r>
    <r>
      <rPr>
        <sz val="11"/>
        <color indexed="8"/>
        <rFont val="Calibri"/>
        <family val="2"/>
        <scheme val="minor"/>
      </rPr>
      <t>:  Candidates should have experience in ammunition handling, storage, and transportation, with knowledge of military regulations and safety procedures for explosives. They must be skilled in operating material handling equipment, performing inspections, and following disposal protocols. Strong attention to detail, physical stamina, and the ability to work in hazardous environments are essential. Prior experience in munitions logistics or explosive ordnance handling is preferred.</t>
    </r>
  </si>
  <si>
    <r>
      <rPr>
        <b/>
        <sz val="11"/>
        <color rgb="FF000000"/>
        <rFont val="Calibri"/>
        <family val="2"/>
        <scheme val="minor"/>
      </rPr>
      <t>25-6410, Length 1 Year:</t>
    </r>
    <r>
      <rPr>
        <sz val="11"/>
        <color indexed="8"/>
        <rFont val="Calibri"/>
        <family val="2"/>
        <scheme val="minor"/>
      </rPr>
      <t xml:space="preserve">
***Applicants must email the following documents to leanne.felvus-webb.mil@mail.mil for consideration***
Professional Resume
Military Bio
The machinist operates conventional and computer-controlled machining equipment to produce precision parts, ensuring proper alignment, setup, and tooling adjustments. They perform minor machine setup modifications, inspect finished products using measurement instruments, and complete daily documentation for quality control and maintenance. Responsibilities also include general machine upkeep, material disposition, and adherence to prescribed shop methods to meet accuracy and safety standards. Under supervision, the machinist ensures compliance with machining guidelines, reporting complex setup needs to higher-level personnel.
NB: Please ensure that every application and resume received in response to the job advertisement is forwarded. Civilian experience will be considered for this position.
</t>
    </r>
    <r>
      <rPr>
        <b/>
        <sz val="11"/>
        <color rgb="FF000000"/>
        <rFont val="Calibri"/>
        <family val="2"/>
        <scheme val="minor"/>
      </rPr>
      <t>Qualifications</t>
    </r>
    <r>
      <rPr>
        <sz val="11"/>
        <color indexed="8"/>
        <rFont val="Calibri"/>
        <family val="2"/>
        <scheme val="minor"/>
      </rPr>
      <t>:  MOS: 91E   AFSC: 2A7X1
Candidates must have expertise in operating machining tools, using measurement instruments, and interpreting blueprints. Strong attention to detail, adherence to safety protocols, and physical ability to work in a manufacturing environment are essential. Prior machining experience is preferred.</t>
    </r>
  </si>
  <si>
    <r>
      <rPr>
        <b/>
        <sz val="11"/>
        <color rgb="FF000000"/>
        <rFont val="Calibri"/>
        <family val="2"/>
        <scheme val="minor"/>
      </rPr>
      <t>25-6341, Length 1 year:</t>
    </r>
    <r>
      <rPr>
        <sz val="11"/>
        <color indexed="8"/>
        <rFont val="Calibri"/>
        <family val="2"/>
        <scheme val="minor"/>
      </rPr>
      <t xml:space="preserve">
The role serves as an Ordering Officer responsible for procurement activities, utilizing Simplified Acquisition Procedures (SAP) for purchases up to $25,000. Duties include processing purchase requests, maintaining accountability of materials, conducting solicitations, procuring diverse items and services, negotiating purchase orders, and reconciling accounts. This position requires thorough research for specialized purchases, adaptation of contract clauses, and managing automated data processing tasks to support administrative and procurement activities.
Civilian experience will be considered for this position.
</t>
    </r>
    <r>
      <rPr>
        <b/>
        <sz val="11"/>
        <color rgb="FF000000"/>
        <rFont val="Calibri"/>
        <family val="2"/>
        <scheme val="minor"/>
      </rPr>
      <t>Qualifications</t>
    </r>
    <r>
      <rPr>
        <sz val="11"/>
        <color indexed="8"/>
        <rFont val="Calibri"/>
        <family val="2"/>
        <scheme val="minor"/>
      </rPr>
      <t>:  Candidates must excel in government procurement and technical acquisitions, managing complex orders and pricing strategies with precision. They are proficient in small purchase systems and business arithmetic, ensuring accuracy in every transaction. Additionally, NK-III level leadership—demonstrated through effective communication, teamwork, and conflict resolution—is essential to streamline processes and optimize resources.</t>
    </r>
  </si>
  <si>
    <r>
      <rPr>
        <b/>
        <sz val="11"/>
        <color rgb="FF000000"/>
        <rFont val="Calibri"/>
        <family val="2"/>
        <scheme val="minor"/>
      </rPr>
      <t>25-6411, Length 1 Year:</t>
    </r>
    <r>
      <rPr>
        <sz val="11"/>
        <color indexed="8"/>
        <rFont val="Calibri"/>
        <family val="2"/>
        <scheme val="minor"/>
      </rPr>
      <t xml:space="preserve">
***Applicants must email the following documents to leanne.felvus-webb.mil@mail.mil for consideration***
Professional Resume
Military Bio
The Operations Research Analyst conducts statistical analysis and mathematical studies to enhance munitions sustainment and readiness. This role involves designing and executing Operations Research/Systems Analysis/Risk Analysis (OR/SA/RA) methodologies to assess stockpile munition readiness, optimize logistics operations, and support command decision-making. The analyst applies descriptive statistics, modeling, simulation tools, and data mining to evaluate resource requirements and improve operational efficiency. Additionally, they collaborate with interdisciplinary teams, validate mathematical models, and provide recommendations for optimizing munitions logistics and readiness.
NB: Please ensure that every application and resume received in response to the job advertisement is forwarded. Civilian experience will be considered for this position.
</t>
    </r>
    <r>
      <rPr>
        <b/>
        <sz val="11"/>
        <color rgb="FF000000"/>
        <rFont val="Calibri"/>
        <family val="2"/>
        <scheme val="minor"/>
      </rPr>
      <t>Qualifications</t>
    </r>
    <r>
      <rPr>
        <sz val="11"/>
        <color indexed="8"/>
        <rFont val="Calibri"/>
        <family val="2"/>
        <scheme val="minor"/>
      </rPr>
      <t>:  MOS: FA49   AFSC: 15AX
The Operations Research Analyst applies statistical analysis and modeling to assess logistics and munitions readiness, optimizing resources and improving efficiency. Strong analytical, problem-solving, and communication skills are essential for interpreting data, collaborating with teams, and advising leadership on strategic decisions.</t>
    </r>
  </si>
  <si>
    <t>•</t>
  </si>
  <si>
    <t>25-6107</t>
  </si>
  <si>
    <t>Management Analyst Facility Manager</t>
  </si>
  <si>
    <t>Joint Base San Antonio</t>
  </si>
  <si>
    <t>25-6467</t>
  </si>
  <si>
    <t>USACE - Albuquerque District (SPA)</t>
  </si>
  <si>
    <t>Water Control Manual Technical Lead</t>
  </si>
  <si>
    <t>O1:O2:O3:W1:W2:W3:W4</t>
  </si>
  <si>
    <t>Albuquerque</t>
  </si>
  <si>
    <t>NM</t>
  </si>
  <si>
    <t>25-6496</t>
  </si>
  <si>
    <t>O3:O4:W4:W5</t>
  </si>
  <si>
    <t>25-6497</t>
  </si>
  <si>
    <t>USACE - Nashville District (LRN)</t>
  </si>
  <si>
    <t>E6:E7:E8:O1:O2:O3:W1:W2:W3</t>
  </si>
  <si>
    <t>Chattanooga</t>
  </si>
  <si>
    <t>TN</t>
  </si>
  <si>
    <t>25-6498</t>
  </si>
  <si>
    <t>Transporter/COR</t>
  </si>
  <si>
    <t>25-6555</t>
  </si>
  <si>
    <t>Action Officer</t>
  </si>
  <si>
    <t>25-6559</t>
  </si>
  <si>
    <t>DCSA – PEO - IS3</t>
  </si>
  <si>
    <t>Information System Security Manager</t>
  </si>
  <si>
    <t>E6:E7:E8:E9:O1:O2:O3:O4:W1:W2:W3:W4:W5</t>
  </si>
  <si>
    <t>25-6560</t>
  </si>
  <si>
    <t>Program Manager</t>
  </si>
  <si>
    <t>25-6561</t>
  </si>
  <si>
    <t>Staff Operations Officer/ PM</t>
  </si>
  <si>
    <t>O2:O3:O4</t>
  </si>
  <si>
    <t>25-6570</t>
  </si>
  <si>
    <t>Defense Travel Administrator</t>
  </si>
  <si>
    <t>25-6571</t>
  </si>
  <si>
    <t>DAR/DARQ Financial Analyst</t>
  </si>
  <si>
    <t>25-6572</t>
  </si>
  <si>
    <t>Remove</t>
  </si>
  <si>
    <r>
      <rPr>
        <b/>
        <sz val="11"/>
        <color rgb="FF000000"/>
        <rFont val="Calibri"/>
        <family val="2"/>
        <scheme val="minor"/>
      </rPr>
      <t>25-6107, Length 1 Year:</t>
    </r>
    <r>
      <rPr>
        <sz val="11"/>
        <color indexed="8"/>
        <rFont val="Calibri"/>
        <family val="2"/>
        <scheme val="minor"/>
      </rPr>
      <t xml:space="preserve">
Provide support functions to DLA Energy Aerospace FEM Operations for the purpose of reducing backlog of special projects. Must be able to produce/edit/print documents using with Microsoft Word, Excel, Outlook, Edge...
Support functions include: disposal/turn-in of excess government equipment, monitoring of special facility work projects during business and non-business hours, perform periodic safety, security and Operations Security (OPSEC) inspections using local checklists, perform random anti-terrorism measures, maintain access control door system, sign for/assist with mail-pick up and deliveries, purchase, stock and issue office supplies, assist with maintenance of building systems, assist with recycling program, assist with emergency management program exercises and real world response.  Additional duties include records management, compliance with building policies on-base, visitor access support, administrative support to special events. 
Self-help physical requirements include ability to: drive government vehicles, work with hand &amp; cleaning tools, climb portable ladders, operate paper shredder, move file boxes/furniture, set up water sprinklers...
Qualifications:  Requires Secret Clearance for maintaining Secret Internet Protocol Router (SIPR) room equipment.</t>
    </r>
  </si>
  <si>
    <r>
      <rPr>
        <b/>
        <sz val="11"/>
        <color rgb="FF000000"/>
        <rFont val="Calibri"/>
        <family val="2"/>
        <scheme val="minor"/>
      </rPr>
      <t>25-6467, Length 1 Year:</t>
    </r>
    <r>
      <rPr>
        <sz val="11"/>
        <color indexed="8"/>
        <rFont val="Calibri"/>
        <family val="2"/>
        <scheme val="minor"/>
      </rPr>
      <t xml:space="preserve">
Serves as a Hydrologic Specialist responsible for Water Control Manal execution. Most studies are multi-purpose in nature and involve the following functions: flood control; water supply; wildlife preservation; recreation; hydro power; environmental enhancement; ground water; and water quality. The incumbent shall be responsible for the development and preparation of water control, operation and maintenance manuals; water management planning studies; hydrologic and meteorological studies; special hydrologic research and investigations for specific geographic areas; post flood reports, and water management portions of reconnaissance and feasibility reports and design memorandum for proposed projects; hydrologic aspects of environmental assessments and impact statements; and the methodology and necessary tools to perform these functions. Additionally, represents the section on assigned product development teams. Coordinates, directs, trains, and monitors the work of junior engineers, physical scientists, and/or technicians. 
The service member will support our organization, and the request aligns with one of the Secretary of Defense’s three priorities of restoring the warrior ethos, rebuilding our military, or reestablishing deterrence.
Qualifications:  Candidate must have a Bachelor of Science in Civil Engineering, Environmental Engineering, or Biology. Candidate must have a valid driver’s license.</t>
    </r>
  </si>
  <si>
    <r>
      <rPr>
        <b/>
        <sz val="11"/>
        <color rgb="FF000000"/>
        <rFont val="Calibri"/>
        <family val="2"/>
        <scheme val="minor"/>
      </rPr>
      <t>25-6496, Length 1 Year:</t>
    </r>
    <r>
      <rPr>
        <sz val="11"/>
        <color indexed="8"/>
        <rFont val="Calibri"/>
        <family val="2"/>
        <scheme val="minor"/>
      </rPr>
      <t xml:space="preserve">
Serve as the Management Analyst and Workload Manager for Engineering Division (EN). Serve as an advisor to EN leadership on workload trends, needs, gaps, and capacity working with every organization in EN. Work with and in support of resource providers to balance EN workload volume and type against re-sources available. Monitor workforce capability, including Full Time Equivalents (FTEs), skills, certifications, developmental needs, and succession projects to meet future work projections. Develop and maintain methods to view workload. Oversee the management of EN workload and workforce planning and analysis in support of all EN products, projects, programs, and missions. Ensure appropriate management controls are in place to achieve quality products, meet milestones, and keep budget estimates accurate and updated. Ensure timely development of scopes of work and labor estimates. Identify projects at risk, behind schedule, or over budget. Help to maintain and ensure data quality within EN workload related software and tools. Assist Chiefs, Technical Leads (TLs), and Product Delivery Team (PDT) members in managing and updating data. Support maintaining current and launching future EN workload related software and tools through creating standard operating procedures, developing templates, and providing training.</t>
    </r>
  </si>
  <si>
    <r>
      <rPr>
        <b/>
        <sz val="11"/>
        <color rgb="FF000000"/>
        <rFont val="Calibri"/>
        <family val="2"/>
        <scheme val="minor"/>
      </rPr>
      <t>25-6555, Length 1 Year:</t>
    </r>
    <r>
      <rPr>
        <sz val="11"/>
        <color indexed="8"/>
        <rFont val="Calibri"/>
        <family val="2"/>
        <scheme val="minor"/>
      </rPr>
      <t xml:space="preserve">
MULTIPLE LOCATIONS: FT. MEADE, WA / WASHINGTON, DC, QUANTICO, VA
***Applicants must email the following documents to leanne.felvus-webb.mil@mail.mil for consideration***
Professional Resume
Military Bio
Last three evaluations
The Defense Counterintelligence and Security Agency (DCSA) is the primary executive branch service provider of personnel background investigations for the Federal Government. The incumbent will serve within the Office of Communications and Congressional Affairs (OCCA) in an Administrative support capacity. 
General Office Duties: Performs records/file management and maintenance, primarily for the congressional inquiries team. Responsible for reviewing incoming documents/tasks from Congressional staffers for appropriate action with specific emphasis on items identified for priority handling. Aids, inquiries team specialists/other OCCA Action Officers with documents, and reminders of deadlines to meet suspenses. Provides acknowledgments or submission deficiency notices to congressional staffers. Responds to routine, non-technical requests for clearance information where eligibility has clearly been granted. Evaluates whether DCSA equities exist in incoming requests and advises staffer of the correct agency of primary responsibility if no there is no DCSA involvement or responsibility. Compiles information for reports, tracks suspense dates.
Specific Office Duties: 
* Performs records/file management and maintenance.
* Responsible for maintaining and populating various databases and spreadsheets with data and information.
* Required to utilize spreadsheets to track tasks, manage workload, and other activities.
* Trained/proficient with the Microsoft Office Suite Software and capable of creating a wide variety of documents such as reports and spreadsheets from data and information located in internal DCSA databases.
* Creates a variety of documents distilling research conducted by the inquiries team to include outgoing letters, memorandums, and other communications.
* Manages Correspondence for the Legislative Inquiries Team including monitoring the DCSA Legislative Affairs mailbox, assigning emails to inquiries specialists for action.
* Uploads tasks into the Agency Task Management System.
- Understands the legislative processes, regulations, policies, and procedures applicable to the DoD.  Includes a solid grasp of the DCSA missions and operations
* Has the ability to understand/learn internal DCSA systems to research congressional inquiries. 
Civilian experience will be considered for this position.
"PCS is authorized."
Qualifications:  
* Possess excellent and professional verbal and written communication skills.
* Knowledge and functional capability to operate: Microsoft Office Products (i.e. Outlook, Teams, Word, Excel, Project, Access, etc.); Sharepoint; and Service Now. 
* Proficiency in Power BI and Adobe Suite applications preferred.
* Secret Clearance.</t>
    </r>
  </si>
  <si>
    <r>
      <rPr>
        <b/>
        <sz val="11"/>
        <color rgb="FF000000"/>
        <rFont val="Calibri"/>
        <family val="2"/>
        <scheme val="minor"/>
      </rPr>
      <t>25-6559, Length 1 Year:</t>
    </r>
    <r>
      <rPr>
        <sz val="11"/>
        <color indexed="8"/>
        <rFont val="Calibri"/>
        <family val="2"/>
        <scheme val="minor"/>
      </rPr>
      <t xml:space="preserve">
***Applicants must email the following documents to leanne.felvus-webb.mil@mail.mil for consideration***
Professional Resume
Military Bio
Last three evaluations
MULTIPLE LOCATIONS: QUANTICO, VA /FT. MEADE, MD / BOYERS, PA
The primary role of a Security Architect/ Information System Security Manager is to support the PEO enterprise cloud service management &amp; other portfolios by assisting with development of risk analysis, accreditation, and certification packages in accordance with agency requirements. Assisting Information Assurance (IA) personnel in conducting risk analysis and security tests and evaluations. Works with security officers, users, and other support personnel to ensure security regulations are followed. Ensures agency security standards are met.
Candidates should possess comprehensive knowledge of automated systems theory, architecture, hardware, software, and their interrelationships, to define automated systems requirements in terms and criteria leading to development of systems with desire capabilities, and to conduct feasibility studies. Skill in leading a team of technical personnel, often including personnel outside the division, in developing specifications for assigned systems. Must be able to evaluate alternatives, and to vary from established precedents when appropriate; must also be able to advise team members on appropriate actions to take under unusual circumstances. Knowledge and skill in technical report writing, English grammar, punctuation, and sentence structure to prepare technical documentation and correspondence in a clear, concise, and effective manner, and to review the work of team members.
Understanding Risk Management Framework (RMF), including the use of GRC tools like eMASS.
Familiarity with security audits, STIGs, vulnerabilities, and remediation efforts.
Evaluate and implement security controls in complex system environments.
In-depth knowledge of DoD cybersecurity regulations and policies
17D or other service equivalent and/or civilian experience
Civilian experience will be considered for the position.
Qualifications:  Secret clearance is required.
Recommended qualifications:  
SAFe Agile Certification</t>
    </r>
  </si>
  <si>
    <r>
      <rPr>
        <b/>
        <sz val="11"/>
        <color rgb="FF000000"/>
        <rFont val="Calibri"/>
        <family val="2"/>
        <scheme val="minor"/>
      </rPr>
      <t>25-6560, Length 1 Year:</t>
    </r>
    <r>
      <rPr>
        <sz val="11"/>
        <color indexed="8"/>
        <rFont val="Calibri"/>
        <family val="2"/>
        <scheme val="minor"/>
      </rPr>
      <t xml:space="preserve">
***Applicants must email the following documents to leanne.felvus-webb.mil@mail.mil for consideration***
Professional Resume
Military Bio
Last three evaluations
MULTIPLE LOCATIONS: QUANTICO, VA /FT. MEADE, MD / BOYERS, PA
The primary role of a Program Manager is to support support the PEO enterprise information system (IS) portfolio requirements by: Leading agile IS/IT projects and efforts, including gathering requirements, working with stakeholders and managing project milestones throughout the development life cycle; applying analytical processes to the planning, design, and implementation of complex information systems with a focus on developing the strategic use of the data to drive decision making.  Implementing and managing IS/IT system activities, methods and practices to support customers, developing and managing metrics, critical success factors and key indicators to monitor results, reduce risks and diagnose problems in IT systems and making recommendations for problem resolutions. Providing support and decision making of Technology Implementation and future roadmaps.
Candidates should possess expert knowledge of a wide range of program/project management principles, methods,
and practices. Knowledge of the techniques of program/project assessment, planning, management, monitoring, and evaluation so that baseline assessments and contingency planning are accomplished.
Desired: Project Management Professional (PMP) certificate or DAWIA certification in Program Management.
Civilian experience will be considered for the position.
Qualifications:  Secret clearance is required.
Recommended qualifications:  
SAFe Agile Certification
PMP certification</t>
    </r>
  </si>
  <si>
    <r>
      <rPr>
        <b/>
        <sz val="11"/>
        <color rgb="FF000000"/>
        <rFont val="Calibri"/>
        <family val="2"/>
        <scheme val="minor"/>
      </rPr>
      <t>25-6561, Length 1 Year:</t>
    </r>
    <r>
      <rPr>
        <sz val="11"/>
        <color indexed="8"/>
        <rFont val="Calibri"/>
        <family val="2"/>
        <scheme val="minor"/>
      </rPr>
      <t xml:space="preserve">
***Applicants must email the following documents to leanne.felvus-webb.mil@mail.mil for consideration***
Professional Resume
Military Bio
Last three evaluations
MULTIPLE LOCATIONS: QUANTICO, VA /FT. MEADE, MD / BOYERS, PA
The primary role of a Chief of Staff / Operations Officer is to support the CSMO enterprise cloud service management &amp; optimization mission for the NISS Increment II (NI2) system by serving as the key liaison between CSMO and the DCSA Military Integration Office (MIO).  Supports the planning and management of administrative, financial, and operational activities for the PMO and the NI2 system.  Ensures PMO leadership is kept organized with logistics, meetings, tasks. Supports the development and management of PEO staffing plans and packages.  
Experience with the following: Program Planning and Strategy, Project Execution and Oversight, Stakeholder Engagement, Resource Management and Reporting and Documentation.
Civilian experience will be considered for the position
Qualifications:  Secret clearance is required.
Ability to take initiative and deliver results.
Experience holding team members accountable and identifying areas in need of support.
Knowledge and experience with human capital management / human resources to include program planning and staffing, budget management, operations management, program coordination and program reporting and interdepartmental communication.</t>
    </r>
  </si>
  <si>
    <r>
      <rPr>
        <b/>
        <sz val="11"/>
        <color rgb="FF000000"/>
        <rFont val="Calibri"/>
        <family val="2"/>
        <scheme val="minor"/>
      </rPr>
      <t>25-6570, Length 1 Year:</t>
    </r>
    <r>
      <rPr>
        <sz val="11"/>
        <color indexed="8"/>
        <rFont val="Calibri"/>
        <family val="2"/>
        <scheme val="minor"/>
      </rPr>
      <t xml:space="preserve">
As a Defense Travel Administrator, the candidate must have experience managing travel authorizations, processing travel vouchers, and providing user support within the Defense Travel System (DTS) through previous assignments, training, or work experience that demonstrates expertise in military travel regulations and financial procedures. Specifically within this position the duties may include:
1. Execute customer service, financial, analytical, and management duties related to TDY/PCS travel, official passport processing, and the GTCC program.
2. Interpret and apply regulations including DoD FMR, JTR, FTR, DSSR, and FIAR standards.
3. Provide expertise and training to travelers, NDEAs, Reviewing Officials (RO) and Approving Officials (AO).
4. Resolve complex DTS issues, GTCC concerns, and travel-related inquiries.
5. Analyze unprecedented travel scenarios, identify variables, and develop solutions.
6. Serve as ODTA or AO; review, audit, and certify travel documents in DTS.
7. Collaborate with internal/external entities (Comptroller, ERP teams, NAVSEA, DTMO, DFAS).
8. Support CBA reconciliation, GTCC program oversight, DMM and participate in relevant working groups.
9. Retrieve, analyze, and report data for investigations, audits, and administrative requirements.
10. Maintain readiness to support all emergent traveler needs, regardless of time zone or location.
Qualifications:  Expert knowledge of financial management and travel administration, including travel entitlements, documentation for domestic and foreign travel, and bankcard procedures. Skilled in using travel-related systems like DTMO, DTS, and Navy ERP. Secret Clearance is required and applications must include a military bio and professional resume.</t>
    </r>
  </si>
  <si>
    <r>
      <rPr>
        <b/>
        <sz val="11"/>
        <color rgb="FF000000"/>
        <rFont val="Calibri"/>
        <family val="2"/>
        <scheme val="minor"/>
      </rPr>
      <t>25-6571, Length 1 Year:</t>
    </r>
    <r>
      <rPr>
        <sz val="11"/>
        <color indexed="8"/>
        <rFont val="Calibri"/>
        <family val="2"/>
        <scheme val="minor"/>
      </rPr>
      <t xml:space="preserve">
The DAR/DARQ Financial Analyst is responsible for reviewing and resolving dormant financial balances by working closely with program analysts, accounting, budget personnel, and other stakeholders. This role ensures accurate tracking and clearance of residual funds to maintain financial integrity. Key responsibilities include:
*Reviewing dormant financial balances and coordinating with program analysts, accounting, budget, and 107 personnel to release residual funds.
*Processing transactions in the financial system to clear dormant balances.
*Communicating with points of contact (POCs) to verify unspent funding on purchase orders (POs), unfilled customer orders (UFCOs), and sales orders (SOs).
*Validating Dormant Account Review Quarterly (DARQ) records in the ADVANA system during the review period.
*Tracking non-validated DARQ records for future review cycles.
*Initiating and following up on DARQ corrective actions until completed.
*Participating in DARQ subject matter expert (SME) meetings, working groups (WGs), and related calls.
*Maintaining Dormant Account Review (DAR) and DARQ metrics for reporting and analysis.
Qualifications:  Accounting background with strong knowledge of Fiscal Law, especially rules about funding timelines and expiration. Experienced in reviewing obligations and payments in SAP to identify spent versus unspent balances on purchase and sales orders. Skilled in analyzing budget and ledger balances. Active secret clearance. All applicants must provide a civilian resume and military bio. Preferred, but not required: 36B/42A MOS or 6F0X1/3F0X1 AFSC.</t>
    </r>
  </si>
  <si>
    <r>
      <rPr>
        <b/>
        <sz val="11"/>
        <color rgb="FF000000"/>
        <rFont val="Calibri"/>
        <family val="2"/>
        <scheme val="minor"/>
      </rPr>
      <t>25-6572, Length 1 Year:</t>
    </r>
    <r>
      <rPr>
        <sz val="11"/>
        <color indexed="8"/>
        <rFont val="Calibri"/>
        <family val="2"/>
        <scheme val="minor"/>
      </rPr>
      <t xml:space="preserve">
The MILSTRIP Accountant resolves discrepancies in MILSTRIP financial transactions, ensuring accurate accounting within Navy ERP and related systems. This role works closely with financial analysts and supply personnel to clear unmatched transactions, correct errors, and manage aged accounts payable and obligations. Key responsibilities include:
*Investigating MILSTRIP discrepancies such as price changes and credits using systems like WebFLIS, GSA Advantage, DoD Email, Haystack Gold, MRO Tracker, and to identify root causes and corrective actions.
*Clearing MILSTRIP Unmatched Transactions (UMTs) within 10 days of Navy ERP interfacing.
*Coordinating with financial analysts to secure funding for UMTs with shortages.
*Preparing cost growth memos for unresolved issues exceeding 60 days for escalation.
*Researching and closing out aged MILSTRIP accounts payable and open obligations.
*Resolving goods receipt (GR) and Service Entry Sheet (SES) discrepancies within Navy ERP.
*Processing accounting adjustments to correct Operating Materials &amp; Supplies (OM&amp;S) mismatches following approved warehouse movement forms (WMFs).
*Running the MR-11 report quarterly and addressing related MILSTRIP transactions.
*Managing and correcting MILSTRIP financial transactions within Navy ERP to ensure accuracy.
Qualifications:  Accounting background preferred, not required. Strong knowledge of the MILSTRIP process with analytical skills to research and resolve discrepancies, and the ability to efficiently manage MILSTRIP transactions. Active secret clearance. All applicants must provide a civilian resume and military bio. Preferred, but not required: 36B/42A MOS or 6F0X1/3F0X1 AFSC.</t>
    </r>
  </si>
  <si>
    <r>
      <rPr>
        <b/>
        <sz val="11"/>
        <color rgb="FF000000"/>
        <rFont val="Calibri"/>
        <family val="2"/>
        <scheme val="minor"/>
      </rPr>
      <t>25-6498, Length 1 Year:</t>
    </r>
    <r>
      <rPr>
        <sz val="11"/>
        <color indexed="8"/>
        <rFont val="Calibri"/>
        <family val="2"/>
        <scheme val="minor"/>
      </rPr>
      <t xml:space="preserve">
Incumbent will be required to perform transporter taskings including product and equipment movements from vendors and customers to other vendors and customers as needed. The incumbent will be required to completed all transporter training, document all movements and report daily, weekly and monthly status of equipment and product movements as required. The position includes the coordination with planners, resolutions specialists and customer account specialists to ensure efficient accountability, billing and transport of products. The incumbent will also be required to perform COR duties to include invoice acceptance and management of services while coordinating with contracting and inventory personnel to resolve any contractual and billing issues for Aerospace into stock and customer direct customers as needed. This is a non-supervisory position and will work along side others to complete taskings.
</t>
    </r>
    <r>
      <rPr>
        <b/>
        <sz val="11"/>
        <color rgb="FF000000"/>
        <rFont val="Calibri"/>
        <family val="2"/>
        <scheme val="minor"/>
      </rPr>
      <t>Qualifications</t>
    </r>
    <r>
      <rPr>
        <sz val="11"/>
        <color indexed="8"/>
        <rFont val="Calibri"/>
        <family val="2"/>
        <scheme val="minor"/>
      </rPr>
      <t>:  Familiarization is desired but not required with logistics/transportation management. SM will be trained on all aspects of tasks associated with the position.</t>
    </r>
  </si>
  <si>
    <r>
      <rPr>
        <b/>
        <sz val="11"/>
        <color rgb="FF000000"/>
        <rFont val="Calibri"/>
        <family val="2"/>
        <scheme val="minor"/>
      </rPr>
      <t>25-6497, Length 1 year:</t>
    </r>
    <r>
      <rPr>
        <sz val="11"/>
        <color indexed="8"/>
        <rFont val="Calibri"/>
        <family val="2"/>
        <scheme val="minor"/>
      </rPr>
      <t xml:space="preserve">
USACE Construction Control Representative in support of the Chickamauga Lock Replacement Project, Chattanooga, TN. 
Serves as Construction Control Representative with full responsibility for the management and surveillance of assigned construction contracts, projects, which constitute a major portion of the total construction activity. Advises lower grade personnel as required. Provides technical assistance and support on the review of project plans and specifications to determine site compatibility and anticipated problems. Informs contractor on requirements concerning construction scheduling, progress reporting, work acceptance procedures, safety measures, wage and hour law observance, labor relations and other matters related to contractual performance. Discusses principal construction features, requirements and shop drawings in terms of field construction conditions both before and during work performance. Reviews, advises on and evaluates contractor’s quality assurance system. Observes and investigates all construction phases to ensure compliance with contract schedules, specifications and shop drawings; identify actual or potential problems and determine necessity for changes or remedial action. Makes recommendations for changes in construction to meet field conditions. In coordination with the Contracting Officer’s Representative, recommends on-the-spot decisions to avoid delays in construction with respect to minor changes in construction, deviations from schedules, substitution of materials, and resolution of disputes over the acceptability of work. Inspects materials and equipment received on-site for adherence to approved samples or shop drawings, rejecting items of non-conformance. Prepares various reports and correspondence pertaining to such matters as progress, payments, modifications, materials, delays in construction, etc., as relates to field construction activities.
Safety: Ensures the safety of Government staff on the project and the teams assurance of contractor safety program.
Quality: Coordinates/Reviews/approvals, submittals, RFIs, Plans, meetings, and inspections.
Schedule: Manages contractor to approved schedule to ensure project is completed within stakeholder managed expectations.
Contract Administration: Prepares daily Quality Assurance Report. Reviews and prepares other administrative documentation.
</t>
    </r>
    <r>
      <rPr>
        <b/>
        <sz val="11"/>
        <color rgb="FF000000"/>
        <rFont val="Calibri"/>
        <family val="2"/>
        <scheme val="minor"/>
      </rPr>
      <t>Qualifications</t>
    </r>
    <r>
      <rPr>
        <sz val="11"/>
        <color indexed="8"/>
        <rFont val="Calibri"/>
        <family val="2"/>
        <scheme val="minor"/>
      </rPr>
      <t>:  MOS Preference. Enlisted: 12B/C/H/K/P/R/N/T; Warrant: 120A; Officer: 12A
Experience in Construction Management preferred. Prior USACE experience preferred. Contracting Officer Representative (COR) certification and experience preferred.
Additional Qualifications: Problem Solving Skills, Communication Skills (written and oral), Contract Management, and Quality Management</t>
    </r>
  </si>
  <si>
    <t>Security Monitor</t>
  </si>
  <si>
    <t>25-6576</t>
  </si>
  <si>
    <t>Business Data Analyst</t>
  </si>
  <si>
    <t>25-6577</t>
  </si>
  <si>
    <t>COMSEC/IT Specialist</t>
  </si>
  <si>
    <t>E5:E6:E7:E8:E9:O1:O2:W1:W2</t>
  </si>
  <si>
    <t>25-6578</t>
  </si>
  <si>
    <t>Intel Analyst</t>
  </si>
  <si>
    <t>25-6584</t>
  </si>
  <si>
    <r>
      <rPr>
        <b/>
        <sz val="11"/>
        <color rgb="FF000000"/>
        <rFont val="Calibri"/>
        <family val="2"/>
        <scheme val="minor"/>
      </rPr>
      <t>25-6584, Length 2 years:</t>
    </r>
    <r>
      <rPr>
        <sz val="11"/>
        <color indexed="8"/>
        <rFont val="Calibri"/>
        <family val="2"/>
        <scheme val="minor"/>
      </rPr>
      <t xml:space="preserve"> Individuals will act as Security Specialists for a 2600 acre Controlled Area which houses assets for multiple agencies, services, and countries. Primary duties include: day to day operation of the site Entry Control Points, and conducting internal Antiterrorism and Resource Protection/Crime Prevention patrols. Individuals will work closely with the site Security Managers, Control Center, Escorts, and the host installation Security Forces to ensure the safety and security of the personnel and assets on site. Individuals may be required to work 12 hour shifts, man the Control Center, or act as an Escort depending on manning and the nature of the work occurring on site. This position will report to the AMARG Chief of Security. Qualifications: Experience with USAF security programs listed in the duties section.</t>
    </r>
  </si>
  <si>
    <t>Change Recruiter from Rudibaugh to Ruckman</t>
  </si>
  <si>
    <t>Change Recruiter from Rudibaugh to Spencer</t>
  </si>
  <si>
    <r>
      <rPr>
        <b/>
        <sz val="11"/>
        <color rgb="FF000000"/>
        <rFont val="Calibri"/>
        <family val="2"/>
        <scheme val="minor"/>
      </rPr>
      <t>25-6578, Length 1 Year:</t>
    </r>
    <r>
      <rPr>
        <sz val="11"/>
        <color indexed="8"/>
        <rFont val="Calibri"/>
        <family val="2"/>
        <scheme val="minor"/>
      </rPr>
      <t xml:space="preserve">
Manage Open Secret and SCIF locations within the Weapon Systems Division at NSWC Crane in Building(s) 3422 and 2521. Will be responsible to:
Threat analysis, Threat Development and Weapon System Division Wartime Readiness assistant.
Attend monthly SSR meetings
Conduct self inspections and support command inspections as required
Conduct DISS background verifications
Manage and retain sign in/out forms including SF700, SF701, and SF702
Coordinate classified material destruction
Maintain and update classified inventory
Conduct AMAG inspections
Support callback for room security during outages
Update and verify access roster for all spaces and coordinate changes with Division Security POC
Manage electronic asset inventory, setup, removal, and approvals
Complete compliance and training requirements and verify for individuals with access
Manage Data Disc inventory and logs
Update and review SOPs for secure spaces within the division
Assist with providing intel briefs for the Division as required
Scheduling SVTC's
</t>
    </r>
    <r>
      <rPr>
        <b/>
        <sz val="11"/>
        <color rgb="FF000000"/>
        <rFont val="Calibri"/>
        <family val="2"/>
        <scheme val="minor"/>
      </rPr>
      <t>Qualifications</t>
    </r>
    <r>
      <rPr>
        <sz val="11"/>
        <color indexed="8"/>
        <rFont val="Calibri"/>
        <family val="2"/>
        <scheme val="minor"/>
      </rPr>
      <t>:  TS/SCI required,  MOS 35F</t>
    </r>
  </si>
  <si>
    <r>
      <rPr>
        <b/>
        <sz val="11"/>
        <color rgb="FF000000"/>
        <rFont val="Calibri"/>
        <family val="2"/>
        <scheme val="minor"/>
      </rPr>
      <t>25-6577, Length 1 Year:</t>
    </r>
    <r>
      <rPr>
        <sz val="11"/>
        <color indexed="8"/>
        <rFont val="Calibri"/>
        <family val="2"/>
        <scheme val="minor"/>
      </rPr>
      <t xml:space="preserve">
Serve as a User under the command's Communications Security (COMSEC) Account, which manages and maintains accountability for all National Security Agency (NSA) encryption devices and keying materials used for all classified networks and secure phones located at NUWCDIVNPT and various external commands supported by the
command' s COMSEC Program.
Responsible for working with other COMSEC Users and directly with the COMSEC Managers in the performance of
their duties to include: management of COMSEC End Cryptographic Units (ECUs) and fill devices; maintain
administrative information; provide training to Users; assist in the shipment, receipt, and destruction of COMSEC
materials; perform basic preventative and corrective maintenance on ECUs; conduct reviews of ECU audit trails; and recognize possible security violations and take appropriate actions to report the incident, as required.
</t>
    </r>
    <r>
      <rPr>
        <b/>
        <sz val="11"/>
        <color rgb="FF000000"/>
        <rFont val="Calibri"/>
        <family val="2"/>
        <scheme val="minor"/>
      </rPr>
      <t>Qualifications</t>
    </r>
    <r>
      <rPr>
        <sz val="11"/>
        <color indexed="8"/>
        <rFont val="Calibri"/>
        <family val="2"/>
        <scheme val="minor"/>
      </rPr>
      <t>:  TOP SECRET clearance with SCI eligibility</t>
    </r>
  </si>
  <si>
    <r>
      <rPr>
        <b/>
        <sz val="11"/>
        <color rgb="FF000000"/>
        <rFont val="Calibri"/>
        <family val="2"/>
        <scheme val="minor"/>
      </rPr>
      <t>25-6576, Length 1 Year:</t>
    </r>
    <r>
      <rPr>
        <sz val="11"/>
        <color indexed="8"/>
        <rFont val="Calibri"/>
        <family val="2"/>
        <scheme val="minor"/>
      </rPr>
      <t xml:space="preserve">
The business data team at Carderock delivers data analytics and data science services to leadership, project teams, hands-on business data workers, and end users. The team helps incorporate data into decision-making; creates dashboards, reports, and data sets; and cultivates business data literacy via trainings, workshops, and professional development series. The teams core technology stack is Power BI, Tableau, SQL, Excel, and Python.
As the team grows, we are looking for someone with a solid foundation in data analytics and passion for collaboration to help us deliver dashboards, reports, and other data solutions. The individual would be embedded with project teams and spend the majority of their time working as an individual contributor. Depending on the successful candidate's interests and the team's need, leadership and administrative responsibilities could include participating in cross-Warfare Center meetings, contributing to data literacy efforts, managing user access, refreshing data feeds, etc. 
The primary qualification requirements are listed below. In addition, the successful candidate may also have experience with or interest in one or more of the following:
* Data engineering
* Advanced visualizations
* Statistics/advanced analytics
* Machine learning
* Artificial intelligence and large language models
</t>
    </r>
    <r>
      <rPr>
        <b/>
        <sz val="11"/>
        <color rgb="FF000000"/>
        <rFont val="Calibri"/>
        <family val="2"/>
        <scheme val="minor"/>
      </rPr>
      <t>Qualifications</t>
    </r>
    <r>
      <rPr>
        <sz val="11"/>
        <color indexed="8"/>
        <rFont val="Calibri"/>
        <family val="2"/>
        <scheme val="minor"/>
      </rPr>
      <t>:  We are looking to expand the team with someone possessing the following core data analytics skills:
* Dashboarding/visualization (Power BI, Tableau, Qlik, etc.)
* Data wrangling/pipeline building (Power Query, DAX, Tableau Prep Builder, SQL, Python, etc.)
* Description statistics (univariate) 
* Communication skills (spoken and written) 
* Collaboration/teamwork (with technical and nontechnical colleagues who have a wide range of data knowledge)</t>
    </r>
  </si>
  <si>
    <r>
      <rPr>
        <b/>
        <sz val="11"/>
        <color rgb="FF000000"/>
        <rFont val="Calibri"/>
        <family val="2"/>
        <scheme val="minor"/>
      </rPr>
      <t>25-6584, Length 2 years:</t>
    </r>
    <r>
      <rPr>
        <sz val="11"/>
        <color indexed="8"/>
        <rFont val="Calibri"/>
        <family val="2"/>
        <scheme val="minor"/>
      </rPr>
      <t xml:space="preserve"> Individuals will act as Security Specialists for a 2600 acre Controlled Area which houses assets for multiple agencies, services, and countries. Primary duties include: day to day operation of the site Entry Control Points, and conducting internal Antiterrorism and Resource Protection/Crime Prevention patrols. Individuals will work closely with the site Security Managers, Control Center, Escorts, and the host installation Security Forces to ensure the safety and security of the personnel and assets on site. Individuals may be required to work 12 hour shifts, man the Control Center, or act as an Escort depending on manning and the nature of the work occurring on site. This position will report to the AMARG Chief of Security.
</t>
    </r>
    <r>
      <rPr>
        <b/>
        <sz val="11"/>
        <color rgb="FF000000"/>
        <rFont val="Calibri"/>
        <family val="2"/>
        <scheme val="minor"/>
      </rPr>
      <t>Qualifications</t>
    </r>
    <r>
      <rPr>
        <sz val="11"/>
        <color indexed="8"/>
        <rFont val="Calibri"/>
        <family val="2"/>
        <scheme val="minor"/>
      </rPr>
      <t>: Experience with USAF security programs listed in the duties section.</t>
    </r>
  </si>
  <si>
    <r>
      <rPr>
        <b/>
        <sz val="11"/>
        <color rgb="FF000000"/>
        <rFont val="Calibri"/>
        <family val="2"/>
        <scheme val="minor"/>
      </rPr>
      <t>25-6577, Length 1 Year:</t>
    </r>
    <r>
      <rPr>
        <sz val="11"/>
        <color indexed="8"/>
        <rFont val="Calibri"/>
        <family val="2"/>
        <scheme val="minor"/>
      </rPr>
      <t xml:space="preserve">
Serve as a User under the command's Communications Security (COMSEC) Account, which manages and maintains
accountability for all National Security Agency (NSA) encryption devices and keying materials used for all classified
networks and secure phones located at NUWCDIVNPT and various external commands supported by the
command' s COMSEC Program.
Responsible for working with other COMSEC Users and directly with the COMSEC Managers in the performance of
their duties to include: management of COMSEC End Cryptographic Units (ECUs) and fill devices; maintain
administrative information; provide training to Users; assist in the shipment, receipt, and destruction of COMSEC
materials; perform basic preventative and corrective maintenance on ECUs; conduct reviews of ECU audit trails; and
recognize possible security violations and take appropriate actions to report the incident, as required.
</t>
    </r>
    <r>
      <rPr>
        <b/>
        <sz val="11"/>
        <color rgb="FF000000"/>
        <rFont val="Calibri"/>
        <family val="2"/>
        <scheme val="minor"/>
      </rPr>
      <t>Qualifications</t>
    </r>
    <r>
      <rPr>
        <sz val="11"/>
        <color indexed="8"/>
        <rFont val="Calibri"/>
        <family val="2"/>
        <scheme val="minor"/>
      </rPr>
      <t>:  TOP SECRET clearance with SCI eligibility</t>
    </r>
  </si>
  <si>
    <r>
      <rPr>
        <b/>
        <sz val="11"/>
        <color rgb="FF000000"/>
        <rFont val="Calibri"/>
        <family val="2"/>
        <scheme val="minor"/>
      </rPr>
      <t>25-6512, Length 1 Year:</t>
    </r>
    <r>
      <rPr>
        <sz val="11"/>
        <color indexed="8"/>
        <rFont val="Calibri"/>
        <family val="2"/>
        <scheme val="minor"/>
      </rPr>
      <t xml:space="preserve">
Monitors contractors' work to ensure projects are being constructed in accordance with plans and specifications.
Maintains surveillance over assigned projects to detect potential problems, unforeseen conditions which may warrant change orders or become the basis for future claims. Makes field investigations of assigned projects and collects data for contemplated changes. Conducts reviews of shop drawings and recommends approval. Checks materials and workmanship; checks that grades, quantity and quality are in conformance with contract requirements. Documents and maintains written records of construction progress by contractor. Maintains records of installed materials. Monitors quality control testing, notes deficiencies and ensures correction of deficiencies. Ensures quality assurance testing takes place. Advises the project engineer on all aspects of construction.
</t>
    </r>
    <r>
      <rPr>
        <b/>
        <sz val="11"/>
        <color rgb="FF000000"/>
        <rFont val="Calibri"/>
        <family val="2"/>
        <scheme val="minor"/>
      </rPr>
      <t>Qualifications</t>
    </r>
    <r>
      <rPr>
        <sz val="11"/>
        <color indexed="8"/>
        <rFont val="Calibri"/>
        <family val="2"/>
        <scheme val="minor"/>
      </rPr>
      <t>:  Must have experience in construction and preferably quality verification.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</si>
</sst>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indexed="8"/>
      <name val="Calibri"/>
      <family val="2"/>
      <scheme val="minor"/>
    </font>
    <font>
      <sz val="11"/>
      <color theme="1"/>
      <name val="Calibri"/>
      <family val="2"/>
      <scheme val="minor"/>
    </font>
    <font>
      <b/>
      <sz val="11"/>
      <color indexed="8"/>
      <name val="Calibri"/>
      <family val="2"/>
      <scheme val="minor"/>
    </font>
    <font>
      <u/>
      <sz val="11"/>
      <color theme="10"/>
      <name val="Calibri"/>
      <family val="2"/>
      <scheme val="minor"/>
    </font>
    <font>
      <b/>
      <i/>
      <u/>
      <sz val="11"/>
      <color theme="10"/>
      <name val="Calibri"/>
      <family val="2"/>
      <scheme val="minor"/>
    </font>
    <font>
      <b/>
      <i/>
      <u/>
      <sz val="11"/>
      <color indexed="8"/>
      <name val="Calibri"/>
      <family val="2"/>
      <scheme val="minor"/>
    </font>
    <font>
      <b/>
      <sz val="11"/>
      <color rgb="FF000000"/>
      <name val="Calibri"/>
      <family val="2"/>
      <scheme val="minor"/>
    </font>
    <font>
      <sz val="11"/>
      <color rgb="FF000000"/>
      <name val="Calibri"/>
      <family val="2"/>
      <scheme val="minor"/>
    </font>
    <font>
      <b/>
      <sz val="12"/>
      <color rgb="FF444444"/>
      <name val="Inherit"/>
    </font>
    <font>
      <sz val="12"/>
      <color rgb="FF444444"/>
      <name val="Arial"/>
      <family val="2"/>
    </font>
    <font>
      <sz val="12"/>
      <color indexed="8"/>
      <name val="Calibri"/>
      <family val="2"/>
      <scheme val="minor"/>
    </font>
    <font>
      <b/>
      <i/>
      <sz val="12"/>
      <color rgb="FF444444"/>
      <name val="Inherit"/>
    </font>
    <font>
      <b/>
      <i/>
      <sz val="18"/>
      <color indexed="8"/>
      <name val="Calibri"/>
      <family val="2"/>
      <scheme val="minor"/>
    </font>
    <font>
      <u/>
      <sz val="12"/>
      <color theme="4" tint="-0.249977111117893"/>
      <name val="Arial"/>
      <family val="2"/>
    </font>
    <font>
      <b/>
      <sz val="11"/>
      <name val="Calibri"/>
      <family val="2"/>
      <scheme val="minor"/>
    </font>
    <font>
      <sz val="11"/>
      <color indexed="8"/>
      <name val="Courier New"/>
      <family val="3"/>
    </font>
    <font>
      <sz val="10.5"/>
      <color indexed="8"/>
      <name val="Courier New"/>
      <family val="3"/>
    </font>
  </fonts>
  <fills count="8">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93">
    <xf numFmtId="0" fontId="0" fillId="0" borderId="0" xfId="0"/>
    <xf numFmtId="0" fontId="2" fillId="0" borderId="1" xfId="0" applyFont="1" applyBorder="1" applyAlignment="1">
      <alignment vertical="top" wrapText="1"/>
    </xf>
    <xf numFmtId="0" fontId="2" fillId="0" borderId="0" xfId="0" applyFont="1" applyAlignment="1">
      <alignment vertical="top" wrapText="1"/>
    </xf>
    <xf numFmtId="0" fontId="2" fillId="0" borderId="1" xfId="0" applyFont="1" applyBorder="1" applyAlignment="1">
      <alignment horizontal="center" vertical="top" wrapText="1"/>
    </xf>
    <xf numFmtId="0" fontId="2" fillId="0" borderId="0" xfId="0" applyFont="1" applyAlignment="1">
      <alignment horizontal="center" vertical="top"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0" borderId="0" xfId="0" applyAlignment="1">
      <alignment horizontal="center" vertical="center" wrapText="1"/>
    </xf>
    <xf numFmtId="0" fontId="9" fillId="0" borderId="0" xfId="0" applyFont="1" applyAlignment="1">
      <alignment vertical="center" wrapText="1"/>
    </xf>
    <xf numFmtId="0" fontId="9" fillId="0" borderId="0" xfId="0" applyFont="1" applyAlignment="1">
      <alignment horizontal="left" vertical="center" wrapText="1" indent="1"/>
    </xf>
    <xf numFmtId="0" fontId="10" fillId="0" borderId="0" xfId="0" applyFont="1"/>
    <xf numFmtId="0" fontId="8" fillId="4" borderId="0" xfId="0" applyFont="1" applyFill="1" applyAlignment="1">
      <alignment vertical="center" wrapText="1"/>
    </xf>
    <xf numFmtId="0" fontId="11" fillId="4" borderId="0" xfId="0" applyFont="1" applyFill="1" applyAlignment="1">
      <alignment vertical="center" wrapText="1"/>
    </xf>
    <xf numFmtId="0" fontId="12" fillId="0" borderId="0" xfId="0" applyFont="1" applyAlignment="1">
      <alignment horizontal="center" vertical="top"/>
    </xf>
    <xf numFmtId="0" fontId="14" fillId="0" borderId="1" xfId="0" applyFont="1" applyBorder="1" applyAlignment="1">
      <alignment vertical="top" wrapText="1"/>
    </xf>
    <xf numFmtId="0" fontId="14" fillId="0" borderId="0" xfId="0" applyFont="1" applyAlignment="1">
      <alignment vertical="top" wrapText="1"/>
    </xf>
    <xf numFmtId="0" fontId="2" fillId="2" borderId="1" xfId="0" applyFont="1" applyFill="1" applyBorder="1" applyAlignment="1">
      <alignment horizontal="center" vertical="top" wrapText="1"/>
    </xf>
    <xf numFmtId="0" fontId="14" fillId="2" borderId="1" xfId="0" applyFont="1" applyFill="1" applyBorder="1" applyAlignment="1">
      <alignment horizontal="center" vertical="top" wrapText="1"/>
    </xf>
    <xf numFmtId="0" fontId="5" fillId="2" borderId="1" xfId="0" applyFont="1" applyFill="1" applyBorder="1" applyAlignment="1">
      <alignment horizontal="center" vertical="top" wrapText="1"/>
    </xf>
    <xf numFmtId="0" fontId="4" fillId="3" borderId="1" xfId="1" applyFont="1" applyFill="1" applyBorder="1" applyAlignment="1">
      <alignment horizontal="center" vertical="top" wrapText="1"/>
    </xf>
    <xf numFmtId="0" fontId="5" fillId="0" borderId="0" xfId="0" applyFont="1" applyAlignment="1">
      <alignment horizontal="center" vertical="top" wrapText="1"/>
    </xf>
    <xf numFmtId="0" fontId="0" fillId="2" borderId="1" xfId="0" applyFill="1" applyBorder="1" applyAlignment="1">
      <alignment horizontal="center" vertical="top" wrapText="1"/>
    </xf>
    <xf numFmtId="0" fontId="0" fillId="0" borderId="0" xfId="0" applyAlignment="1">
      <alignment horizontal="center" vertical="top" wrapText="1"/>
    </xf>
    <xf numFmtId="0" fontId="0" fillId="0" borderId="1" xfId="0" applyBorder="1" applyAlignment="1">
      <alignment vertical="top" wrapText="1"/>
    </xf>
    <xf numFmtId="0" fontId="0" fillId="0" borderId="1" xfId="0" applyBorder="1" applyAlignment="1">
      <alignment horizontal="left" vertical="top"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horizontal="left" vertical="top"/>
    </xf>
    <xf numFmtId="0" fontId="2" fillId="6" borderId="0" xfId="0" applyFont="1" applyFill="1"/>
    <xf numFmtId="0" fontId="0" fillId="6" borderId="0" xfId="0" applyFill="1"/>
    <xf numFmtId="0" fontId="0" fillId="6" borderId="0" xfId="0" applyFill="1" applyAlignment="1">
      <alignment horizontal="left" vertical="top"/>
    </xf>
    <xf numFmtId="0" fontId="2" fillId="5" borderId="0" xfId="0" applyFont="1" applyFill="1" applyAlignment="1">
      <alignment horizontal="left" vertical="top" wrapText="1"/>
    </xf>
    <xf numFmtId="0" fontId="2" fillId="6" borderId="0" xfId="0" applyFont="1" applyFill="1" applyAlignment="1">
      <alignment horizontal="left" vertical="top" wrapText="1"/>
    </xf>
    <xf numFmtId="0" fontId="0" fillId="2" borderId="0" xfId="0" quotePrefix="1" applyFill="1" applyAlignment="1">
      <alignment vertical="top" wrapText="1"/>
    </xf>
    <xf numFmtId="0" fontId="0" fillId="2" borderId="0" xfId="0" applyFill="1" applyAlignment="1">
      <alignment vertical="top"/>
    </xf>
    <xf numFmtId="0" fontId="15" fillId="2" borderId="0" xfId="0" applyFont="1" applyFill="1" applyAlignment="1">
      <alignment horizontal="left" vertical="top"/>
    </xf>
    <xf numFmtId="0" fontId="16" fillId="2" borderId="0" xfId="0" applyFont="1" applyFill="1" applyAlignment="1">
      <alignment horizontal="left" vertical="top" wrapText="1"/>
    </xf>
    <xf numFmtId="0" fontId="15" fillId="2" borderId="0" xfId="0" applyFont="1" applyFill="1" applyAlignment="1">
      <alignment vertical="top" wrapText="1"/>
    </xf>
    <xf numFmtId="0" fontId="15" fillId="2" borderId="0" xfId="0" applyFont="1" applyFill="1" applyAlignment="1">
      <alignment vertical="top"/>
    </xf>
    <xf numFmtId="0" fontId="0" fillId="2" borderId="0" xfId="0" applyFill="1" applyAlignment="1">
      <alignment horizontal="left" vertical="top"/>
    </xf>
    <xf numFmtId="0" fontId="0" fillId="0" borderId="0" xfId="0" applyAlignment="1">
      <alignment wrapText="1"/>
    </xf>
    <xf numFmtId="0" fontId="2" fillId="7" borderId="0" xfId="0" applyFont="1" applyFill="1" applyAlignment="1">
      <alignment horizontal="center" vertical="center"/>
    </xf>
    <xf numFmtId="0" fontId="0" fillId="7" borderId="0" xfId="0" applyFill="1"/>
    <xf numFmtId="0" fontId="2" fillId="7" borderId="0" xfId="0" applyFont="1" applyFill="1"/>
    <xf numFmtId="0" fontId="15" fillId="0" borderId="0" xfId="0" applyFont="1" applyFill="1" applyAlignment="1">
      <alignment horizontal="left" vertical="top"/>
    </xf>
    <xf numFmtId="0" fontId="16" fillId="0" borderId="0" xfId="0" applyFont="1" applyFill="1" applyAlignment="1">
      <alignment horizontal="left" vertical="top" wrapText="1"/>
    </xf>
    <xf numFmtId="0" fontId="15" fillId="0" borderId="0" xfId="0" applyFont="1" applyFill="1" applyAlignment="1">
      <alignment vertical="top" wrapText="1"/>
    </xf>
    <xf numFmtId="0" fontId="15" fillId="0" borderId="0" xfId="0" applyFont="1" applyFill="1" applyAlignment="1">
      <alignment vertical="top"/>
    </xf>
    <xf numFmtId="0" fontId="0" fillId="0" borderId="0" xfId="0" applyFill="1" applyAlignment="1">
      <alignment horizontal="left" vertical="top"/>
    </xf>
    <xf numFmtId="0" fontId="0" fillId="0" borderId="0" xfId="0" applyFill="1" applyAlignment="1">
      <alignment vertical="top" wrapText="1"/>
    </xf>
    <xf numFmtId="0" fontId="2" fillId="0" borderId="1" xfId="0" applyFont="1" applyFill="1" applyBorder="1" applyAlignment="1">
      <alignment vertical="top" wrapText="1"/>
    </xf>
    <xf numFmtId="0" fontId="6" fillId="0" borderId="1" xfId="0" applyFont="1" applyBorder="1" applyAlignment="1">
      <alignment vertical="top" wrapText="1"/>
    </xf>
    <xf numFmtId="0" fontId="7" fillId="0" borderId="1" xfId="0" applyFont="1" applyBorder="1" applyAlignment="1">
      <alignment vertical="top" wrapText="1"/>
    </xf>
    <xf numFmtId="0" fontId="6" fillId="0" borderId="1" xfId="0" applyFont="1" applyBorder="1" applyAlignment="1">
      <alignment horizontal="center" vertical="top" wrapText="1"/>
    </xf>
    <xf numFmtId="0" fontId="0" fillId="0" borderId="0" xfId="0" applyFont="1" applyAlignment="1">
      <alignment vertical="top" wrapText="1"/>
    </xf>
    <xf numFmtId="0" fontId="0" fillId="0" borderId="1" xfId="0" applyFont="1" applyBorder="1" applyAlignment="1">
      <alignment vertical="top" wrapText="1"/>
    </xf>
    <xf numFmtId="0" fontId="0" fillId="2" borderId="1" xfId="0" applyFont="1" applyFill="1" applyBorder="1" applyAlignment="1">
      <alignment horizontal="center" vertical="top" wrapText="1"/>
    </xf>
    <xf numFmtId="0" fontId="0" fillId="0" borderId="1" xfId="0" applyFont="1" applyBorder="1" applyAlignment="1">
      <alignment horizontal="center" vertical="top" wrapText="1"/>
    </xf>
    <xf numFmtId="0" fontId="7" fillId="0" borderId="1" xfId="0" applyFont="1" applyBorder="1" applyAlignment="1">
      <alignment horizontal="center" vertical="top" wrapText="1"/>
    </xf>
    <xf numFmtId="0" fontId="0" fillId="0" borderId="0" xfId="0" applyFont="1" applyAlignment="1">
      <alignment horizontal="center" vertical="top" wrapText="1"/>
    </xf>
    <xf numFmtId="0" fontId="0" fillId="2" borderId="1" xfId="0" applyFont="1" applyFill="1" applyBorder="1" applyAlignment="1">
      <alignment horizontal="left" vertical="top" wrapText="1"/>
    </xf>
    <xf numFmtId="0" fontId="0" fillId="0" borderId="1" xfId="0" applyFont="1" applyBorder="1" applyAlignment="1">
      <alignment horizontal="left" vertical="top" wrapText="1"/>
    </xf>
    <xf numFmtId="0" fontId="0"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0" fillId="0" borderId="0" xfId="0" applyFont="1" applyFill="1" applyAlignment="1">
      <alignment horizontal="left" vertical="top" wrapText="1"/>
    </xf>
    <xf numFmtId="0" fontId="0" fillId="2" borderId="1" xfId="0" applyFont="1" applyFill="1" applyBorder="1" applyAlignment="1">
      <alignment horizontal="center" vertical="center" wrapText="1"/>
    </xf>
    <xf numFmtId="0" fontId="0" fillId="0" borderId="0" xfId="0" applyFont="1"/>
    <xf numFmtId="0" fontId="2" fillId="0" borderId="0" xfId="0" applyFont="1"/>
    <xf numFmtId="0" fontId="0" fillId="0" borderId="1" xfId="0" applyBorder="1" applyAlignment="1">
      <alignment horizontal="center" vertical="top" wrapText="1"/>
    </xf>
    <xf numFmtId="0" fontId="2" fillId="0" borderId="1" xfId="0" applyFont="1" applyBorder="1" applyAlignment="1">
      <alignment horizontal="left" vertical="top"/>
    </xf>
    <xf numFmtId="0" fontId="0" fillId="0" borderId="1" xfId="0" applyBorder="1" applyAlignment="1">
      <alignment horizontal="left" vertical="top"/>
    </xf>
    <xf numFmtId="0" fontId="2" fillId="0" borderId="1" xfId="0" applyFont="1" applyBorder="1" applyAlignment="1">
      <alignment horizontal="center" vertical="top"/>
    </xf>
    <xf numFmtId="0" fontId="7" fillId="0" borderId="1" xfId="0" applyFont="1" applyBorder="1" applyAlignment="1">
      <alignment horizontal="left" vertical="top" wrapText="1"/>
    </xf>
    <xf numFmtId="0" fontId="0" fillId="0" borderId="1" xfId="0" applyBorder="1" applyAlignment="1">
      <alignment horizontal="center" vertical="top"/>
    </xf>
    <xf numFmtId="0" fontId="2" fillId="0" borderId="0" xfId="0" applyFont="1" applyAlignment="1">
      <alignment horizontal="center"/>
    </xf>
    <xf numFmtId="0" fontId="0" fillId="0" borderId="0" xfId="0" applyFont="1" applyAlignment="1">
      <alignment horizontal="center"/>
    </xf>
    <xf numFmtId="0" fontId="3" fillId="0" borderId="0" xfId="1" applyAlignment="1">
      <alignment horizontal="center" vertical="top" wrapText="1"/>
    </xf>
    <xf numFmtId="0" fontId="2" fillId="0" borderId="2" xfId="0" applyFont="1" applyBorder="1" applyAlignment="1">
      <alignment vertical="top" wrapText="1"/>
    </xf>
    <xf numFmtId="0" fontId="0" fillId="0" borderId="2" xfId="0" applyBorder="1" applyAlignment="1">
      <alignment vertical="top" wrapText="1"/>
    </xf>
    <xf numFmtId="0" fontId="14" fillId="0" borderId="2" xfId="0" applyFont="1" applyBorder="1" applyAlignment="1">
      <alignment vertical="top" wrapText="1"/>
    </xf>
    <xf numFmtId="0" fontId="0" fillId="0" borderId="2" xfId="0" applyBorder="1" applyAlignment="1">
      <alignment horizontal="left" vertical="top" wrapText="1"/>
    </xf>
    <xf numFmtId="0" fontId="2" fillId="0" borderId="2" xfId="0" applyFont="1" applyBorder="1" applyAlignment="1">
      <alignment horizontal="center" vertical="top" wrapText="1"/>
    </xf>
    <xf numFmtId="0" fontId="3" fillId="0" borderId="1" xfId="1" applyBorder="1" applyAlignment="1">
      <alignment horizontal="center" vertical="top" wrapText="1"/>
    </xf>
    <xf numFmtId="0" fontId="3" fillId="0" borderId="0" xfId="1" applyBorder="1" applyAlignment="1">
      <alignment horizontal="center" vertical="top" wrapText="1"/>
    </xf>
    <xf numFmtId="0" fontId="2" fillId="0" borderId="1" xfId="0" applyFont="1" applyFill="1" applyBorder="1" applyAlignment="1">
      <alignment vertical="top"/>
    </xf>
    <xf numFmtId="0" fontId="0" fillId="0" borderId="2" xfId="0" applyFont="1" applyBorder="1" applyAlignment="1">
      <alignment horizontal="center" vertical="top" wrapText="1"/>
    </xf>
    <xf numFmtId="0" fontId="0" fillId="0" borderId="2" xfId="0" applyFont="1" applyFill="1" applyBorder="1" applyAlignment="1">
      <alignment horizontal="left" vertical="top" wrapText="1"/>
    </xf>
    <xf numFmtId="0" fontId="0" fillId="0" borderId="2" xfId="0" applyFont="1" applyBorder="1" applyAlignment="1">
      <alignment vertical="top" wrapText="1"/>
    </xf>
    <xf numFmtId="0" fontId="0" fillId="0" borderId="2" xfId="0" applyFont="1" applyBorder="1" applyAlignment="1">
      <alignment horizontal="left" vertical="top" wrapText="1"/>
    </xf>
    <xf numFmtId="0" fontId="2" fillId="0" borderId="2" xfId="0" applyFont="1" applyFill="1" applyBorder="1" applyAlignment="1">
      <alignment vertical="top"/>
    </xf>
    <xf numFmtId="0" fontId="2" fillId="0" borderId="1" xfId="0" applyFont="1" applyBorder="1" applyAlignment="1">
      <alignment vertical="top"/>
    </xf>
    <xf numFmtId="0" fontId="2" fillId="6" borderId="0" xfId="0" applyFont="1" applyFill="1" applyAlignment="1">
      <alignment horizontal="left" vertical="top"/>
    </xf>
  </cellXfs>
  <cellStyles count="2">
    <cellStyle name="Hyperlink" xfId="1" builtinId="8"/>
    <cellStyle name="Normal" xfId="0" builtinId="0"/>
  </cellStyles>
  <dxfs count="24">
    <dxf>
      <font>
        <b/>
        <i/>
        <color rgb="FF0070C0"/>
      </font>
      <fill>
        <patternFill>
          <bgColor rgb="FFFFFF00"/>
        </patternFill>
      </fill>
      <border>
        <left style="thin">
          <color auto="1"/>
        </left>
        <right style="thin">
          <color auto="1"/>
        </right>
        <top style="thin">
          <color auto="1"/>
        </top>
        <bottom style="thin">
          <color auto="1"/>
        </bottom>
      </border>
    </dxf>
    <dxf>
      <font>
        <color rgb="FF9C0006"/>
      </font>
      <fill>
        <patternFill>
          <bgColor rgb="FFFFC7CE"/>
        </patternFill>
      </fill>
    </dxf>
    <dxf>
      <font>
        <color rgb="FF9C0006"/>
      </font>
      <fill>
        <patternFill>
          <bgColor rgb="FFFFC7CE"/>
        </patternFill>
      </fill>
    </dxf>
    <dxf>
      <font>
        <b/>
        <i/>
        <color rgb="FF0070C0"/>
      </font>
      <fill>
        <patternFill>
          <bgColor rgb="FFFFFF00"/>
        </patternFill>
      </fill>
      <border>
        <left style="thin">
          <color auto="1"/>
        </left>
        <right style="thin">
          <color auto="1"/>
        </right>
        <top style="thin">
          <color auto="1"/>
        </top>
        <bottom style="thin">
          <color auto="1"/>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color rgb="FF0070C0"/>
      </font>
      <fill>
        <patternFill>
          <bgColor rgb="FFFFFF00"/>
        </patternFill>
      </fill>
      <border>
        <left style="thin">
          <color auto="1"/>
        </left>
        <right style="thin">
          <color auto="1"/>
        </right>
        <top style="thin">
          <color auto="1"/>
        </top>
        <bottom style="thin">
          <color auto="1"/>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color rgb="FF0070C0"/>
      </font>
      <fill>
        <patternFill>
          <bgColor rgb="FFFFFF00"/>
        </patternFill>
      </fill>
      <border>
        <left style="thin">
          <color auto="1"/>
        </left>
        <right style="thin">
          <color auto="1"/>
        </right>
        <top style="thin">
          <color auto="1"/>
        </top>
        <bottom style="thin">
          <color auto="1"/>
        </bottom>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F84B1-E101-4645-A71A-98F35FEFE33F}">
  <dimension ref="A1:A13"/>
  <sheetViews>
    <sheetView zoomScaleNormal="100" workbookViewId="0">
      <selection activeCell="A7" sqref="A7"/>
    </sheetView>
  </sheetViews>
  <sheetFormatPr defaultColWidth="8.77734375" defaultRowHeight="15.6"/>
  <cols>
    <col min="1" max="1" width="138.21875" style="11" customWidth="1"/>
    <col min="2" max="16384" width="8.77734375" style="11"/>
  </cols>
  <sheetData>
    <row r="1" spans="1:1" ht="23.4">
      <c r="A1" s="14" t="s">
        <v>70</v>
      </c>
    </row>
    <row r="2" spans="1:1">
      <c r="A2" s="13" t="s">
        <v>81</v>
      </c>
    </row>
    <row r="3" spans="1:1" ht="75">
      <c r="A3" s="9" t="s">
        <v>82</v>
      </c>
    </row>
    <row r="4" spans="1:1">
      <c r="A4" s="9"/>
    </row>
    <row r="5" spans="1:1">
      <c r="A5" s="12" t="s">
        <v>83</v>
      </c>
    </row>
    <row r="6" spans="1:1" ht="60">
      <c r="A6" s="10" t="s">
        <v>90</v>
      </c>
    </row>
    <row r="7" spans="1:1">
      <c r="A7" s="10" t="s">
        <v>84</v>
      </c>
    </row>
    <row r="8" spans="1:1">
      <c r="A8" s="10" t="s">
        <v>85</v>
      </c>
    </row>
    <row r="9" spans="1:1">
      <c r="A9" s="10" t="s">
        <v>86</v>
      </c>
    </row>
    <row r="10" spans="1:1">
      <c r="A10" s="10" t="s">
        <v>89</v>
      </c>
    </row>
    <row r="12" spans="1:1">
      <c r="A12" s="12" t="s">
        <v>87</v>
      </c>
    </row>
    <row r="13" spans="1:1" ht="30">
      <c r="A13" s="10" t="s">
        <v>88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P182"/>
  <sheetViews>
    <sheetView tabSelected="1" zoomScale="70" zoomScaleNormal="70" zoomScaleSheetLayoutView="40" zoomScalePageLayoutView="50" workbookViewId="0">
      <pane ySplit="1" topLeftCell="A2" activePane="bottomLeft" state="frozen"/>
      <selection pane="bottomLeft" activeCell="E27" sqref="E27"/>
    </sheetView>
  </sheetViews>
  <sheetFormatPr defaultColWidth="9.21875" defaultRowHeight="54.6" customHeight="1"/>
  <cols>
    <col min="1" max="1" width="14.21875" style="2" customWidth="1"/>
    <col min="2" max="2" width="31" style="26" customWidth="1"/>
    <col min="3" max="3" width="23.77734375" style="26" customWidth="1"/>
    <col min="4" max="4" width="33.21875" style="16" customWidth="1"/>
    <col min="5" max="5" width="104.21875" style="27" customWidth="1"/>
    <col min="6" max="6" width="13.5546875" style="26" customWidth="1"/>
    <col min="7" max="7" width="21" style="26" customWidth="1"/>
    <col min="8" max="8" width="16.77734375" style="26" customWidth="1"/>
    <col min="9" max="9" width="14.5546875" style="4" customWidth="1"/>
    <col min="10" max="10" width="23.109375" style="60" customWidth="1"/>
    <col min="11" max="11" width="17.21875" style="21" customWidth="1"/>
    <col min="12" max="12" width="21" style="65" customWidth="1"/>
    <col min="13" max="16384" width="9.21875" style="26"/>
  </cols>
  <sheetData>
    <row r="1" spans="1:16" s="23" customFormat="1" ht="53.55" customHeight="1">
      <c r="A1" s="17" t="s">
        <v>23</v>
      </c>
      <c r="B1" s="22" t="s">
        <v>24</v>
      </c>
      <c r="C1" s="22" t="s">
        <v>25</v>
      </c>
      <c r="D1" s="18" t="s">
        <v>26</v>
      </c>
      <c r="E1" s="17" t="s">
        <v>22</v>
      </c>
      <c r="F1" s="22" t="s">
        <v>19</v>
      </c>
      <c r="G1" s="22" t="s">
        <v>20</v>
      </c>
      <c r="H1" s="22" t="s">
        <v>21</v>
      </c>
      <c r="I1" s="17" t="s">
        <v>68</v>
      </c>
      <c r="J1" s="57" t="s">
        <v>69</v>
      </c>
      <c r="K1" s="19" t="s">
        <v>29</v>
      </c>
      <c r="L1" s="61" t="s">
        <v>71</v>
      </c>
      <c r="M1" s="23" t="s">
        <v>905</v>
      </c>
    </row>
    <row r="2" spans="1:16" ht="54.6" customHeight="1">
      <c r="A2" s="1" t="s">
        <v>322</v>
      </c>
      <c r="B2" s="24" t="s">
        <v>0</v>
      </c>
      <c r="C2" s="24" t="s">
        <v>259</v>
      </c>
      <c r="D2" s="15" t="s">
        <v>323</v>
      </c>
      <c r="E2" s="24" t="s">
        <v>333</v>
      </c>
      <c r="F2" s="25" t="s">
        <v>17</v>
      </c>
      <c r="G2" s="24" t="s">
        <v>67</v>
      </c>
      <c r="H2" s="24" t="s">
        <v>324</v>
      </c>
      <c r="I2" s="3" t="s">
        <v>325</v>
      </c>
      <c r="J2" s="58" t="s">
        <v>4</v>
      </c>
      <c r="K2" s="77" t="str">
        <f>HYPERLINK("mailto:"&amp;VLOOKUP(L2,'CONCAT Codes'!$A$14:$G$25,5,FALSE)&amp;"?subject="&amp;_xlfn.CONCAT(C2," - APPLICANT for ",A2)&amp;"&amp;cc="&amp;'CONCAT Codes'!$A$32&amp;"&amp;body="&amp;D2&amp;"%0A%0APlease see my resume and bio for the above tour.","Click HERE to apply")</f>
        <v>Click HERE to apply</v>
      </c>
      <c r="L2" s="63" t="s">
        <v>745</v>
      </c>
      <c r="M2" s="50"/>
    </row>
    <row r="3" spans="1:16" ht="54.6" customHeight="1">
      <c r="A3" s="1" t="s">
        <v>532</v>
      </c>
      <c r="B3" s="24" t="s">
        <v>78</v>
      </c>
      <c r="C3" s="24" t="s">
        <v>79</v>
      </c>
      <c r="D3" s="15" t="s">
        <v>533</v>
      </c>
      <c r="E3" s="25" t="s">
        <v>565</v>
      </c>
      <c r="F3" s="24" t="s">
        <v>1</v>
      </c>
      <c r="G3" s="24" t="s">
        <v>31</v>
      </c>
      <c r="H3" s="24" t="s">
        <v>178</v>
      </c>
      <c r="I3" s="3" t="s">
        <v>35</v>
      </c>
      <c r="J3" s="58" t="s">
        <v>4</v>
      </c>
      <c r="K3" s="84" t="str">
        <f>HYPERLINK("mailto:"&amp;VLOOKUP(L3,'CONCAT Codes'!$A$14:$G$25,5,FALSE)&amp;"?subject="&amp;_xlfn.CONCAT(C3," - APPLICANT for ",A3)&amp;"&amp;cc="&amp;'CONCAT Codes'!$A$32&amp;"&amp;body="&amp;D3&amp;"%0A%0APlease see my resume and bio for the above tour.","Click HERE to apply")</f>
        <v>Click HERE to apply</v>
      </c>
      <c r="L3" s="63" t="s">
        <v>75</v>
      </c>
      <c r="N3" s="27"/>
    </row>
    <row r="4" spans="1:16" ht="54.6" customHeight="1">
      <c r="A4" s="70" t="s">
        <v>592</v>
      </c>
      <c r="B4" s="71" t="s">
        <v>78</v>
      </c>
      <c r="C4" s="71" t="s">
        <v>79</v>
      </c>
      <c r="D4" s="70" t="s">
        <v>593</v>
      </c>
      <c r="E4" s="25" t="s">
        <v>703</v>
      </c>
      <c r="F4" s="71" t="s">
        <v>1</v>
      </c>
      <c r="G4" s="71" t="s">
        <v>698</v>
      </c>
      <c r="H4" s="71" t="s">
        <v>178</v>
      </c>
      <c r="I4" s="72" t="s">
        <v>35</v>
      </c>
      <c r="J4" s="74" t="s">
        <v>4</v>
      </c>
      <c r="K4" s="84" t="str">
        <f>HYPERLINK("mailto:"&amp;VLOOKUP(L4,'CONCAT Codes'!$A$14:$G$25,5,FALSE)&amp;"?subject="&amp;_xlfn.CONCAT(C4," - APPLICANT for ",A4)&amp;"&amp;cc="&amp;'CONCAT Codes'!$A$32&amp;"&amp;body="&amp;D4&amp;"%0A%0APlease see my resume and bio for the above tour.","Click HERE to apply")</f>
        <v>Click HERE to apply</v>
      </c>
      <c r="L4" s="71" t="s">
        <v>75</v>
      </c>
    </row>
    <row r="5" spans="1:16" ht="54.6" customHeight="1">
      <c r="A5" s="1" t="s">
        <v>713</v>
      </c>
      <c r="B5" s="24" t="s">
        <v>78</v>
      </c>
      <c r="C5" s="24" t="s">
        <v>79</v>
      </c>
      <c r="D5" s="15" t="s">
        <v>714</v>
      </c>
      <c r="E5" s="73" t="s">
        <v>731</v>
      </c>
      <c r="F5" s="24" t="s">
        <v>1</v>
      </c>
      <c r="G5" s="24" t="s">
        <v>715</v>
      </c>
      <c r="H5" s="24" t="s">
        <v>178</v>
      </c>
      <c r="I5" s="3" t="s">
        <v>35</v>
      </c>
      <c r="J5" s="58" t="s">
        <v>4</v>
      </c>
      <c r="K5" s="84" t="str">
        <f>HYPERLINK("mailto:"&amp;VLOOKUP(L5,'CONCAT Codes'!$A$14:$G$25,5,FALSE)&amp;"?subject="&amp;_xlfn.CONCAT(C5," - APPLICANT for ",A5)&amp;"&amp;cc="&amp;'CONCAT Codes'!$A$32&amp;"&amp;body="&amp;D5&amp;"%0A%0APlease see my resume and bio for the above tour.","Click HERE to apply")</f>
        <v>Click HERE to apply</v>
      </c>
      <c r="L5" s="63" t="s">
        <v>75</v>
      </c>
    </row>
    <row r="6" spans="1:16" ht="54.6" customHeight="1">
      <c r="A6" s="24" t="s">
        <v>735</v>
      </c>
      <c r="B6" s="24" t="s">
        <v>78</v>
      </c>
      <c r="C6" s="24" t="s">
        <v>79</v>
      </c>
      <c r="D6" s="1" t="s">
        <v>736</v>
      </c>
      <c r="E6" s="24" t="s">
        <v>762</v>
      </c>
      <c r="F6" s="25" t="s">
        <v>1</v>
      </c>
      <c r="G6" s="25" t="s">
        <v>32</v>
      </c>
      <c r="H6" s="25" t="s">
        <v>178</v>
      </c>
      <c r="I6" s="3" t="s">
        <v>35</v>
      </c>
      <c r="J6" s="69" t="s">
        <v>4</v>
      </c>
      <c r="K6" s="84" t="str">
        <f>HYPERLINK("mailto:"&amp;VLOOKUP(L6,'CONCAT Codes'!$A$14:$G$25,5,FALSE)&amp;"?subject="&amp;_xlfn.CONCAT(C6," - APPLICANT for ",A6)&amp;"&amp;cc="&amp;'CONCAT Codes'!$A$32&amp;"&amp;body="&amp;D6&amp;"%0A%0APlease see my resume and bio for the above tour.","Click HERE to apply")</f>
        <v>Click HERE to apply</v>
      </c>
      <c r="L6" s="25" t="s">
        <v>75</v>
      </c>
    </row>
    <row r="7" spans="1:16" ht="54.6" customHeight="1">
      <c r="A7" s="24" t="s">
        <v>737</v>
      </c>
      <c r="B7" s="24" t="s">
        <v>78</v>
      </c>
      <c r="C7" s="24" t="s">
        <v>79</v>
      </c>
      <c r="D7" s="1" t="s">
        <v>738</v>
      </c>
      <c r="E7" s="24" t="s">
        <v>778</v>
      </c>
      <c r="F7" s="25" t="s">
        <v>1</v>
      </c>
      <c r="G7" s="25" t="s">
        <v>335</v>
      </c>
      <c r="H7" s="25" t="s">
        <v>178</v>
      </c>
      <c r="I7" s="3" t="s">
        <v>35</v>
      </c>
      <c r="J7" s="69" t="s">
        <v>4</v>
      </c>
      <c r="K7" s="84" t="str">
        <f>HYPERLINK("mailto:"&amp;VLOOKUP(L7,'CONCAT Codes'!$A$14:$G$25,5,FALSE)&amp;"?subject="&amp;_xlfn.CONCAT(C7," - APPLICANT for ",A7)&amp;"&amp;cc="&amp;'CONCAT Codes'!$A$32&amp;"&amp;body="&amp;D7&amp;"%0A%0APlease see my resume and bio for the above tour.","Click HERE to apply")</f>
        <v>Click HERE to apply</v>
      </c>
      <c r="L7" s="25" t="s">
        <v>75</v>
      </c>
    </row>
    <row r="8" spans="1:16" ht="54.6" customHeight="1">
      <c r="A8" s="24" t="s">
        <v>750</v>
      </c>
      <c r="B8" s="24" t="s">
        <v>78</v>
      </c>
      <c r="C8" s="24" t="s">
        <v>79</v>
      </c>
      <c r="D8" s="1" t="s">
        <v>614</v>
      </c>
      <c r="E8" s="24" t="s">
        <v>763</v>
      </c>
      <c r="F8" s="25" t="s">
        <v>1</v>
      </c>
      <c r="G8" s="25" t="s">
        <v>751</v>
      </c>
      <c r="H8" s="25" t="s">
        <v>178</v>
      </c>
      <c r="I8" s="3" t="s">
        <v>35</v>
      </c>
      <c r="J8" s="69" t="s">
        <v>4</v>
      </c>
      <c r="K8" s="84" t="str">
        <f>HYPERLINK("mailto:"&amp;VLOOKUP(L8,'CONCAT Codes'!$A$14:$G$25,5,FALSE)&amp;"?subject="&amp;_xlfn.CONCAT(C8," - APPLICANT for ",A8)&amp;"&amp;cc="&amp;'CONCAT Codes'!$A$32&amp;"&amp;body="&amp;D8&amp;"%0A%0APlease see my resume and bio for the above tour.","Click HERE to apply")</f>
        <v>Click HERE to apply</v>
      </c>
      <c r="L8" s="25" t="s">
        <v>75</v>
      </c>
    </row>
    <row r="9" spans="1:16" ht="54.6" customHeight="1">
      <c r="A9" s="1" t="s">
        <v>794</v>
      </c>
      <c r="B9" s="24" t="s">
        <v>78</v>
      </c>
      <c r="C9" s="24" t="s">
        <v>79</v>
      </c>
      <c r="D9" s="15" t="s">
        <v>795</v>
      </c>
      <c r="E9" s="25" t="s">
        <v>811</v>
      </c>
      <c r="F9" s="24" t="s">
        <v>1</v>
      </c>
      <c r="G9" s="24" t="s">
        <v>214</v>
      </c>
      <c r="H9" s="24" t="s">
        <v>178</v>
      </c>
      <c r="I9" s="3" t="s">
        <v>35</v>
      </c>
      <c r="J9" s="58" t="s">
        <v>4</v>
      </c>
      <c r="K9" s="84" t="str">
        <f>HYPERLINK("mailto:"&amp;VLOOKUP(L9,'CONCAT Codes'!$A$14:$G$25,5,FALSE)&amp;"?subject="&amp;_xlfn.CONCAT(C9," - APPLICANT for ",A9)&amp;"&amp;cc="&amp;'CONCAT Codes'!$A$32&amp;"&amp;body="&amp;D9&amp;"%0A%0APlease see my resume and bio for the above tour.","Click HERE to apply")</f>
        <v>Click HERE to apply</v>
      </c>
      <c r="L9" s="63" t="s">
        <v>75</v>
      </c>
    </row>
    <row r="10" spans="1:16" ht="54.6" customHeight="1">
      <c r="A10" s="1" t="s">
        <v>926</v>
      </c>
      <c r="B10" s="24" t="s">
        <v>18</v>
      </c>
      <c r="C10" s="24" t="s">
        <v>33</v>
      </c>
      <c r="D10" s="15" t="s">
        <v>918</v>
      </c>
      <c r="E10" s="25" t="s">
        <v>927</v>
      </c>
      <c r="F10" s="24" t="s">
        <v>17</v>
      </c>
      <c r="G10" s="24" t="s">
        <v>741</v>
      </c>
      <c r="H10" s="24" t="s">
        <v>34</v>
      </c>
      <c r="I10" s="3" t="s">
        <v>35</v>
      </c>
      <c r="J10" s="58" t="s">
        <v>4</v>
      </c>
      <c r="K10" s="84" t="str">
        <f>HYPERLINK("mailto:"&amp;VLOOKUP(L10,'CONCAT Codes'!$A$14:$G$25,5,FALSE)&amp;"?subject="&amp;_xlfn.CONCAT(C10," - APPLICANT for ",A10)&amp;"&amp;cc="&amp;'CONCAT Codes'!$A$32&amp;"&amp;body="&amp;D10&amp;"%0A%0APlease see my resume and bio for the above tour.","Click HERE to apply")</f>
        <v>Click HERE to apply</v>
      </c>
      <c r="L10" s="63" t="s">
        <v>745</v>
      </c>
      <c r="P10" s="27"/>
    </row>
    <row r="11" spans="1:16" s="27" customFormat="1" ht="54.6" customHeight="1">
      <c r="A11" s="1" t="s">
        <v>678</v>
      </c>
      <c r="B11" s="24" t="s">
        <v>42</v>
      </c>
      <c r="C11" s="24" t="s">
        <v>679</v>
      </c>
      <c r="D11" s="15" t="s">
        <v>680</v>
      </c>
      <c r="E11" s="25" t="s">
        <v>863</v>
      </c>
      <c r="F11" s="24" t="s">
        <v>1</v>
      </c>
      <c r="G11" s="24" t="s">
        <v>681</v>
      </c>
      <c r="H11" s="24" t="s">
        <v>682</v>
      </c>
      <c r="I11" s="3" t="s">
        <v>8</v>
      </c>
      <c r="J11" s="58" t="s">
        <v>4</v>
      </c>
      <c r="K11" s="77" t="str">
        <f>HYPERLINK("mailto:"&amp;VLOOKUP(L11,'CONCAT Codes'!$A$14:$G$25,5,FALSE)&amp;"?subject="&amp;_xlfn.CONCAT(C11," - APPLICANT for ",A11)&amp;"&amp;cc="&amp;'CONCAT Codes'!$A$32&amp;"&amp;body="&amp;D11&amp;"%0A%0APlease see my resume and bio for the above tour.","Click HERE to apply")</f>
        <v>Click HERE to apply</v>
      </c>
      <c r="L11" s="63" t="s">
        <v>744</v>
      </c>
      <c r="M11" s="26"/>
      <c r="N11" s="26"/>
      <c r="O11" s="26"/>
      <c r="P11" s="26"/>
    </row>
    <row r="12" spans="1:16" ht="54.6" customHeight="1">
      <c r="A12" s="1" t="s">
        <v>683</v>
      </c>
      <c r="B12" s="24" t="s">
        <v>42</v>
      </c>
      <c r="C12" s="24" t="s">
        <v>679</v>
      </c>
      <c r="D12" s="15" t="s">
        <v>684</v>
      </c>
      <c r="E12" s="25" t="s">
        <v>688</v>
      </c>
      <c r="F12" s="24" t="s">
        <v>1</v>
      </c>
      <c r="G12" s="24" t="s">
        <v>189</v>
      </c>
      <c r="H12" s="24" t="s">
        <v>682</v>
      </c>
      <c r="I12" s="3" t="s">
        <v>8</v>
      </c>
      <c r="J12" s="58" t="s">
        <v>4</v>
      </c>
      <c r="K12" s="77" t="str">
        <f>HYPERLINK("mailto:"&amp;VLOOKUP(L12,'CONCAT Codes'!$A$14:$G$25,5,FALSE)&amp;"?subject="&amp;_xlfn.CONCAT(C12," - APPLICANT for ",A12)&amp;"&amp;cc="&amp;'CONCAT Codes'!$A$32&amp;"&amp;body="&amp;D12&amp;"%0A%0APlease see my resume and bio for the above tour.","Click HERE to apply")</f>
        <v>Click HERE to apply</v>
      </c>
      <c r="L12" s="63" t="s">
        <v>744</v>
      </c>
    </row>
    <row r="13" spans="1:16" ht="54.6" customHeight="1">
      <c r="A13" s="1" t="s">
        <v>653</v>
      </c>
      <c r="B13" s="24" t="s">
        <v>2</v>
      </c>
      <c r="C13" s="24" t="s">
        <v>635</v>
      </c>
      <c r="D13" s="15" t="s">
        <v>218</v>
      </c>
      <c r="E13" s="25" t="s">
        <v>674</v>
      </c>
      <c r="F13" s="24" t="s">
        <v>28</v>
      </c>
      <c r="G13" s="24" t="s">
        <v>62</v>
      </c>
      <c r="H13" s="24" t="s">
        <v>92</v>
      </c>
      <c r="I13" s="3" t="s">
        <v>8</v>
      </c>
      <c r="J13" s="58" t="s">
        <v>4</v>
      </c>
      <c r="K13" s="84" t="str">
        <f>HYPERLINK("mailto:"&amp;VLOOKUP(L13,'CONCAT Codes'!$A$14:$G$25,5,FALSE)&amp;"?subject="&amp;_xlfn.CONCAT(C13," - APPLICANT for ",A13)&amp;"&amp;cc="&amp;'CONCAT Codes'!$A$32&amp;"&amp;body="&amp;D13&amp;"%0A%0APlease see my resume and bio for the above tour.","Click HERE to apply")</f>
        <v>Click HERE to apply</v>
      </c>
      <c r="L13" s="63" t="s">
        <v>72</v>
      </c>
    </row>
    <row r="14" spans="1:16" ht="54.6" customHeight="1">
      <c r="A14" s="1" t="s">
        <v>789</v>
      </c>
      <c r="B14" s="24" t="s">
        <v>2</v>
      </c>
      <c r="C14" s="24" t="s">
        <v>635</v>
      </c>
      <c r="D14" s="15" t="s">
        <v>174</v>
      </c>
      <c r="E14" s="25" t="s">
        <v>813</v>
      </c>
      <c r="F14" s="24" t="s">
        <v>28</v>
      </c>
      <c r="G14" s="24" t="s">
        <v>63</v>
      </c>
      <c r="H14" s="24" t="s">
        <v>790</v>
      </c>
      <c r="I14" s="3" t="s">
        <v>8</v>
      </c>
      <c r="J14" s="58" t="s">
        <v>4</v>
      </c>
      <c r="K14" s="84" t="str">
        <f>HYPERLINK("mailto:"&amp;VLOOKUP(L14,'CONCAT Codes'!$A$14:$G$25,5,FALSE)&amp;"?subject="&amp;_xlfn.CONCAT(C14," - APPLICANT for ",A14)&amp;"&amp;cc="&amp;'CONCAT Codes'!$A$32&amp;"&amp;body="&amp;D14&amp;"%0A%0APlease see my resume and bio for the above tour.","Click HERE to apply")</f>
        <v>Click HERE to apply</v>
      </c>
      <c r="L14" s="63" t="s">
        <v>72</v>
      </c>
    </row>
    <row r="15" spans="1:16" ht="54.6" customHeight="1">
      <c r="A15" s="1" t="s">
        <v>269</v>
      </c>
      <c r="B15" s="24" t="s">
        <v>9</v>
      </c>
      <c r="C15" s="24" t="s">
        <v>57</v>
      </c>
      <c r="D15" s="15" t="s">
        <v>270</v>
      </c>
      <c r="E15" s="25" t="s">
        <v>493</v>
      </c>
      <c r="F15" s="24" t="s">
        <v>28</v>
      </c>
      <c r="G15" s="24" t="s">
        <v>45</v>
      </c>
      <c r="H15" s="24" t="s">
        <v>10</v>
      </c>
      <c r="I15" s="3" t="s">
        <v>8</v>
      </c>
      <c r="J15" s="58" t="s">
        <v>4</v>
      </c>
      <c r="K15" s="84" t="str">
        <f>HYPERLINK("mailto:"&amp;VLOOKUP(L15,'CONCAT Codes'!$A$14:$G$25,5,FALSE)&amp;"?subject="&amp;_xlfn.CONCAT(C15," - APPLICANT for ",A15)&amp;"&amp;cc="&amp;'CONCAT Codes'!$A$32&amp;"&amp;body="&amp;D15&amp;"%0A%0APlease see my resume and bio for the above tour.","Click HERE to apply")</f>
        <v>Click HERE to apply</v>
      </c>
      <c r="L15" s="63" t="s">
        <v>97</v>
      </c>
    </row>
    <row r="16" spans="1:16" ht="54.6" customHeight="1">
      <c r="A16" s="1" t="s">
        <v>716</v>
      </c>
      <c r="B16" s="24" t="s">
        <v>2</v>
      </c>
      <c r="C16" s="24" t="s">
        <v>635</v>
      </c>
      <c r="D16" s="15" t="s">
        <v>717</v>
      </c>
      <c r="E16" s="25" t="s">
        <v>729</v>
      </c>
      <c r="F16" s="24" t="s">
        <v>28</v>
      </c>
      <c r="G16" s="24" t="s">
        <v>718</v>
      </c>
      <c r="H16" s="24" t="s">
        <v>268</v>
      </c>
      <c r="I16" s="3" t="s">
        <v>730</v>
      </c>
      <c r="J16" s="58" t="s">
        <v>4</v>
      </c>
      <c r="K16" s="84" t="str">
        <f>HYPERLINK("mailto:"&amp;VLOOKUP(L16,'CONCAT Codes'!$A$14:$G$25,5,FALSE)&amp;"?subject="&amp;_xlfn.CONCAT(C16," - APPLICANT for ",A16)&amp;"&amp;cc="&amp;'CONCAT Codes'!$A$32&amp;"&amp;body="&amp;D16&amp;"%0A%0APlease see my resume and bio for the above tour.","Click HERE to apply")</f>
        <v>Click HERE to apply</v>
      </c>
      <c r="L16" s="63" t="s">
        <v>72</v>
      </c>
    </row>
    <row r="17" spans="1:12" ht="54.6" customHeight="1">
      <c r="A17" s="1" t="s">
        <v>300</v>
      </c>
      <c r="B17" s="24" t="s">
        <v>301</v>
      </c>
      <c r="C17" s="24" t="s">
        <v>302</v>
      </c>
      <c r="D17" s="15" t="s">
        <v>303</v>
      </c>
      <c r="E17" s="25" t="s">
        <v>305</v>
      </c>
      <c r="F17" s="24" t="s">
        <v>17</v>
      </c>
      <c r="G17" s="24" t="s">
        <v>80</v>
      </c>
      <c r="H17" s="24" t="s">
        <v>304</v>
      </c>
      <c r="I17" s="3" t="s">
        <v>12</v>
      </c>
      <c r="J17" s="58" t="s">
        <v>4</v>
      </c>
      <c r="K17" s="77" t="str">
        <f>HYPERLINK("mailto:"&amp;VLOOKUP(L17,'CONCAT Codes'!$A$14:$G$25,5,FALSE)&amp;"?subject="&amp;_xlfn.CONCAT(C17," - APPLICANT for ",A17)&amp;"&amp;cc="&amp;'CONCAT Codes'!$A$32&amp;"&amp;body="&amp;D17&amp;"%0A%0APlease see my resume and bio for the above tour.","Click HERE to apply")</f>
        <v>Click HERE to apply</v>
      </c>
      <c r="L17" s="63" t="s">
        <v>97</v>
      </c>
    </row>
    <row r="18" spans="1:12" ht="54.6" customHeight="1">
      <c r="A18" s="1" t="s">
        <v>393</v>
      </c>
      <c r="B18" s="24" t="s">
        <v>42</v>
      </c>
      <c r="C18" s="24" t="s">
        <v>394</v>
      </c>
      <c r="D18" s="15" t="s">
        <v>395</v>
      </c>
      <c r="E18" s="25" t="s">
        <v>405</v>
      </c>
      <c r="F18" s="24" t="s">
        <v>1</v>
      </c>
      <c r="G18" s="24" t="s">
        <v>45</v>
      </c>
      <c r="H18" s="24" t="s">
        <v>396</v>
      </c>
      <c r="I18" s="3" t="s">
        <v>12</v>
      </c>
      <c r="J18" s="58" t="s">
        <v>4</v>
      </c>
      <c r="K18" s="77" t="str">
        <f>HYPERLINK("mailto:"&amp;VLOOKUP(L18,'CONCAT Codes'!$A$14:$G$25,5,FALSE)&amp;"?subject="&amp;_xlfn.CONCAT(C18," - APPLICANT for ",A18)&amp;"&amp;cc="&amp;'CONCAT Codes'!$A$32&amp;"&amp;body="&amp;D18&amp;"%0A%0APlease see my resume and bio for the above tour.","Click HERE to apply")</f>
        <v>Click HERE to apply</v>
      </c>
      <c r="L18" s="63" t="s">
        <v>744</v>
      </c>
    </row>
    <row r="19" spans="1:12" ht="54.6" customHeight="1">
      <c r="A19" s="1" t="s">
        <v>414</v>
      </c>
      <c r="B19" s="24" t="s">
        <v>42</v>
      </c>
      <c r="C19" s="24" t="s">
        <v>394</v>
      </c>
      <c r="D19" s="15" t="s">
        <v>412</v>
      </c>
      <c r="E19" s="25" t="s">
        <v>419</v>
      </c>
      <c r="F19" s="24" t="s">
        <v>1</v>
      </c>
      <c r="G19" s="24" t="s">
        <v>415</v>
      </c>
      <c r="H19" s="24" t="s">
        <v>411</v>
      </c>
      <c r="I19" s="3" t="s">
        <v>12</v>
      </c>
      <c r="J19" s="58" t="s">
        <v>4</v>
      </c>
      <c r="K19" s="77" t="str">
        <f>HYPERLINK("mailto:"&amp;VLOOKUP(L19,'CONCAT Codes'!$A$14:$G$25,5,FALSE)&amp;"?subject="&amp;_xlfn.CONCAT(C19," - APPLICANT for ",A19)&amp;"&amp;cc="&amp;'CONCAT Codes'!$A$32&amp;"&amp;body="&amp;D19&amp;"%0A%0APlease see my resume and bio for the above tour.","Click HERE to apply")</f>
        <v>Click HERE to apply</v>
      </c>
      <c r="L19" s="63" t="s">
        <v>744</v>
      </c>
    </row>
    <row r="20" spans="1:12" ht="54.6" customHeight="1">
      <c r="A20" s="1" t="s">
        <v>416</v>
      </c>
      <c r="B20" s="24" t="s">
        <v>42</v>
      </c>
      <c r="C20" s="24" t="s">
        <v>394</v>
      </c>
      <c r="D20" s="15" t="s">
        <v>417</v>
      </c>
      <c r="E20" s="25" t="s">
        <v>420</v>
      </c>
      <c r="F20" s="24" t="s">
        <v>1</v>
      </c>
      <c r="G20" s="24" t="s">
        <v>413</v>
      </c>
      <c r="H20" s="24" t="s">
        <v>411</v>
      </c>
      <c r="I20" s="3" t="s">
        <v>12</v>
      </c>
      <c r="J20" s="58" t="s">
        <v>4</v>
      </c>
      <c r="K20" s="77" t="str">
        <f>HYPERLINK("mailto:"&amp;VLOOKUP(L20,'CONCAT Codes'!$A$14:$G$25,5,FALSE)&amp;"?subject="&amp;_xlfn.CONCAT(C20," - APPLICANT for ",A20)&amp;"&amp;cc="&amp;'CONCAT Codes'!$A$32&amp;"&amp;body="&amp;D20&amp;"%0A%0APlease see my resume and bio for the above tour.","Click HERE to apply")</f>
        <v>Click HERE to apply</v>
      </c>
      <c r="L20" s="63" t="s">
        <v>744</v>
      </c>
    </row>
    <row r="21" spans="1:12" ht="54.6" customHeight="1">
      <c r="A21" s="1" t="s">
        <v>880</v>
      </c>
      <c r="B21" s="24" t="s">
        <v>42</v>
      </c>
      <c r="C21" s="24" t="s">
        <v>394</v>
      </c>
      <c r="D21" s="15" t="s">
        <v>655</v>
      </c>
      <c r="E21" s="25" t="s">
        <v>908</v>
      </c>
      <c r="F21" s="24" t="s">
        <v>1</v>
      </c>
      <c r="G21" s="24" t="s">
        <v>881</v>
      </c>
      <c r="H21" s="24" t="s">
        <v>411</v>
      </c>
      <c r="I21" s="3" t="s">
        <v>12</v>
      </c>
      <c r="J21" s="58" t="s">
        <v>4</v>
      </c>
      <c r="K21" s="84" t="str">
        <f>HYPERLINK("mailto:"&amp;VLOOKUP(L21,'CONCAT Codes'!$A$14:$G$25,5,FALSE)&amp;"?subject="&amp;_xlfn.CONCAT(C21," - APPLICANT for ",A21)&amp;"&amp;cc="&amp;'CONCAT Codes'!$A$32&amp;"&amp;body="&amp;D21&amp;"%0A%0APlease see my resume and bio for the above tour.","Click HERE to apply")</f>
        <v>Click HERE to apply</v>
      </c>
      <c r="L21" s="63" t="s">
        <v>744</v>
      </c>
    </row>
    <row r="22" spans="1:12" ht="54.6" customHeight="1">
      <c r="A22" s="1" t="s">
        <v>297</v>
      </c>
      <c r="B22" s="24" t="s">
        <v>2</v>
      </c>
      <c r="C22" s="24" t="s">
        <v>30</v>
      </c>
      <c r="D22" s="15" t="s">
        <v>298</v>
      </c>
      <c r="E22" s="25" t="s">
        <v>299</v>
      </c>
      <c r="F22" s="24" t="s">
        <v>28</v>
      </c>
      <c r="G22" s="24" t="s">
        <v>63</v>
      </c>
      <c r="H22" s="24" t="s">
        <v>27</v>
      </c>
      <c r="I22" s="3" t="s">
        <v>12</v>
      </c>
      <c r="J22" s="58" t="s">
        <v>4</v>
      </c>
      <c r="K22" s="84" t="str">
        <f>HYPERLINK("mailto:"&amp;VLOOKUP(L22,'CONCAT Codes'!$A$14:$G$25,5,FALSE)&amp;"?subject="&amp;_xlfn.CONCAT(C22," - APPLICANT for ",A22)&amp;"&amp;cc="&amp;'CONCAT Codes'!$A$32&amp;"&amp;body="&amp;D22&amp;"%0A%0APlease see my resume and bio for the above tour.","Click HERE to apply")</f>
        <v>Click HERE to apply</v>
      </c>
      <c r="L22" s="63" t="s">
        <v>72</v>
      </c>
    </row>
    <row r="23" spans="1:12" ht="54.6" customHeight="1">
      <c r="A23" s="1" t="s">
        <v>383</v>
      </c>
      <c r="B23" s="24" t="s">
        <v>2</v>
      </c>
      <c r="C23" s="24" t="s">
        <v>30</v>
      </c>
      <c r="D23" s="15" t="s">
        <v>384</v>
      </c>
      <c r="E23" s="25" t="s">
        <v>387</v>
      </c>
      <c r="F23" s="24" t="s">
        <v>17</v>
      </c>
      <c r="G23" s="24" t="s">
        <v>176</v>
      </c>
      <c r="H23" s="24" t="s">
        <v>27</v>
      </c>
      <c r="I23" s="3" t="s">
        <v>12</v>
      </c>
      <c r="J23" s="58" t="s">
        <v>4</v>
      </c>
      <c r="K23" s="84" t="str">
        <f>HYPERLINK("mailto:"&amp;VLOOKUP(L23,'CONCAT Codes'!$A$14:$G$25,5,FALSE)&amp;"?subject="&amp;_xlfn.CONCAT(C23," - APPLICANT for ",A23)&amp;"&amp;cc="&amp;'CONCAT Codes'!$A$32&amp;"&amp;body="&amp;D23&amp;"%0A%0APlease see my resume and bio for the above tour.","Click HERE to apply")</f>
        <v>Click HERE to apply</v>
      </c>
      <c r="L23" s="63" t="s">
        <v>72</v>
      </c>
    </row>
    <row r="24" spans="1:12" ht="54.6" customHeight="1">
      <c r="A24" s="1" t="s">
        <v>499</v>
      </c>
      <c r="B24" s="24" t="s">
        <v>2</v>
      </c>
      <c r="C24" s="24" t="s">
        <v>30</v>
      </c>
      <c r="D24" s="15" t="s">
        <v>500</v>
      </c>
      <c r="E24" s="25" t="s">
        <v>509</v>
      </c>
      <c r="F24" s="24" t="s">
        <v>28</v>
      </c>
      <c r="G24" s="24" t="s">
        <v>501</v>
      </c>
      <c r="H24" s="24" t="s">
        <v>27</v>
      </c>
      <c r="I24" s="3" t="s">
        <v>12</v>
      </c>
      <c r="J24" s="58" t="s">
        <v>4</v>
      </c>
      <c r="K24" s="84" t="str">
        <f>HYPERLINK("mailto:"&amp;VLOOKUP(L24,'CONCAT Codes'!$A$14:$G$25,5,FALSE)&amp;"?subject="&amp;_xlfn.CONCAT(C24," - APPLICANT for ",A24)&amp;"&amp;cc="&amp;'CONCAT Codes'!$A$32&amp;"&amp;body="&amp;D24&amp;"%0A%0APlease see my resume and bio for the above tour.","Click HERE to apply")</f>
        <v>Click HERE to apply</v>
      </c>
      <c r="L24" s="63" t="s">
        <v>72</v>
      </c>
    </row>
    <row r="25" spans="1:12" ht="54.6" customHeight="1">
      <c r="A25" s="1" t="s">
        <v>694</v>
      </c>
      <c r="B25" s="24" t="s">
        <v>2</v>
      </c>
      <c r="C25" s="24" t="s">
        <v>30</v>
      </c>
      <c r="D25" s="15" t="s">
        <v>695</v>
      </c>
      <c r="E25" s="25" t="s">
        <v>700</v>
      </c>
      <c r="F25" s="24" t="s">
        <v>28</v>
      </c>
      <c r="G25" s="24" t="s">
        <v>31</v>
      </c>
      <c r="H25" s="24" t="s">
        <v>27</v>
      </c>
      <c r="I25" s="3" t="s">
        <v>12</v>
      </c>
      <c r="J25" s="58" t="s">
        <v>4</v>
      </c>
      <c r="K25" s="84" t="str">
        <f>HYPERLINK("mailto:"&amp;VLOOKUP(L25,'CONCAT Codes'!$A$14:$G$25,5,FALSE)&amp;"?subject="&amp;_xlfn.CONCAT(C25," - APPLICANT for ",A25)&amp;"&amp;cc="&amp;'CONCAT Codes'!$A$32&amp;"&amp;body="&amp;D25&amp;"%0A%0APlease see my resume and bio for the above tour.","Click HERE to apply")</f>
        <v>Click HERE to apply</v>
      </c>
      <c r="L25" s="63" t="s">
        <v>72</v>
      </c>
    </row>
    <row r="26" spans="1:12" ht="54.6" customHeight="1">
      <c r="A26" s="1" t="s">
        <v>696</v>
      </c>
      <c r="B26" s="24" t="s">
        <v>2</v>
      </c>
      <c r="C26" s="24" t="s">
        <v>30</v>
      </c>
      <c r="D26" s="15" t="s">
        <v>445</v>
      </c>
      <c r="E26" s="25" t="s">
        <v>699</v>
      </c>
      <c r="F26" s="24" t="s">
        <v>1</v>
      </c>
      <c r="G26" s="24" t="s">
        <v>697</v>
      </c>
      <c r="H26" s="24" t="s">
        <v>27</v>
      </c>
      <c r="I26" s="3" t="s">
        <v>12</v>
      </c>
      <c r="J26" s="58" t="s">
        <v>4</v>
      </c>
      <c r="K26" s="84" t="str">
        <f>HYPERLINK("mailto:"&amp;VLOOKUP(L26,'CONCAT Codes'!$A$14:$G$25,5,FALSE)&amp;"?subject="&amp;_xlfn.CONCAT(C26," - APPLICANT for ",A26)&amp;"&amp;cc="&amp;'CONCAT Codes'!$A$32&amp;"&amp;body="&amp;D26&amp;"%0A%0APlease see my resume and bio for the above tour.","Click HERE to apply")</f>
        <v>Click HERE to apply</v>
      </c>
      <c r="L26" s="63" t="s">
        <v>72</v>
      </c>
    </row>
    <row r="27" spans="1:12" ht="54.6" customHeight="1">
      <c r="A27" s="1" t="s">
        <v>836</v>
      </c>
      <c r="B27" s="24" t="s">
        <v>2</v>
      </c>
      <c r="C27" s="24" t="s">
        <v>30</v>
      </c>
      <c r="D27" s="15" t="s">
        <v>837</v>
      </c>
      <c r="E27" s="25" t="s">
        <v>858</v>
      </c>
      <c r="F27" s="24" t="s">
        <v>28</v>
      </c>
      <c r="G27" s="24" t="s">
        <v>318</v>
      </c>
      <c r="H27" s="24" t="s">
        <v>27</v>
      </c>
      <c r="I27" s="3" t="s">
        <v>12</v>
      </c>
      <c r="J27" s="58" t="s">
        <v>4</v>
      </c>
      <c r="K27" s="84" t="str">
        <f>HYPERLINK("mailto:"&amp;VLOOKUP(L27,'CONCAT Codes'!$A$14:$G$25,5,FALSE)&amp;"?subject="&amp;_xlfn.CONCAT(C27," - APPLICANT for ",A27)&amp;"&amp;cc="&amp;'CONCAT Codes'!$A$32&amp;"&amp;body="&amp;D27&amp;"%0A%0APlease see my resume and bio for the above tour.","Click HERE to apply")</f>
        <v>Click HERE to apply</v>
      </c>
      <c r="L27" s="63" t="s">
        <v>72</v>
      </c>
    </row>
    <row r="28" spans="1:12" ht="54.6" customHeight="1">
      <c r="A28" s="24" t="s">
        <v>746</v>
      </c>
      <c r="B28" s="24" t="s">
        <v>42</v>
      </c>
      <c r="C28" s="24" t="s">
        <v>747</v>
      </c>
      <c r="D28" s="1" t="s">
        <v>472</v>
      </c>
      <c r="E28" s="24" t="s">
        <v>935</v>
      </c>
      <c r="F28" s="25" t="s">
        <v>1</v>
      </c>
      <c r="G28" s="25" t="s">
        <v>66</v>
      </c>
      <c r="H28" s="25" t="s">
        <v>748</v>
      </c>
      <c r="I28" s="3" t="s">
        <v>749</v>
      </c>
      <c r="J28" s="69" t="s">
        <v>4</v>
      </c>
      <c r="K28" s="77" t="str">
        <f>HYPERLINK("mailto:"&amp;VLOOKUP(L28,'CONCAT Codes'!$A$14:$G$25,5,FALSE)&amp;"?subject="&amp;_xlfn.CONCAT(C28," - APPLICANT for ",A28)&amp;"&amp;cc="&amp;'CONCAT Codes'!$A$32&amp;"&amp;body="&amp;D28&amp;"%0A%0APlease see my resume and bio for the above tour.","Click HERE to apply")</f>
        <v>Click HERE to apply</v>
      </c>
      <c r="L28" s="25" t="s">
        <v>744</v>
      </c>
    </row>
    <row r="29" spans="1:12" ht="54.6" customHeight="1">
      <c r="A29" s="1" t="s">
        <v>647</v>
      </c>
      <c r="B29" s="24" t="s">
        <v>9</v>
      </c>
      <c r="C29" s="24" t="s">
        <v>648</v>
      </c>
      <c r="D29" s="15" t="s">
        <v>649</v>
      </c>
      <c r="E29" s="25" t="s">
        <v>667</v>
      </c>
      <c r="F29" s="24" t="s">
        <v>28</v>
      </c>
      <c r="G29" s="24" t="s">
        <v>347</v>
      </c>
      <c r="H29" s="24" t="s">
        <v>182</v>
      </c>
      <c r="I29" s="3" t="s">
        <v>183</v>
      </c>
      <c r="J29" s="58" t="s">
        <v>4</v>
      </c>
      <c r="K29" s="84" t="str">
        <f>HYPERLINK("mailto:"&amp;VLOOKUP(L29,'CONCAT Codes'!$A$14:$G$25,5,FALSE)&amp;"?subject="&amp;_xlfn.CONCAT(C29," - APPLICANT for ",A29)&amp;"&amp;cc="&amp;'CONCAT Codes'!$A$32&amp;"&amp;body="&amp;D29&amp;"%0A%0APlease see my resume and bio for the above tour.","Click HERE to apply")</f>
        <v>Click HERE to apply</v>
      </c>
      <c r="L29" s="63" t="s">
        <v>97</v>
      </c>
    </row>
    <row r="30" spans="1:12" ht="54.6" customHeight="1">
      <c r="A30" s="24" t="s">
        <v>739</v>
      </c>
      <c r="B30" s="24" t="s">
        <v>9</v>
      </c>
      <c r="C30" s="24" t="s">
        <v>367</v>
      </c>
      <c r="D30" s="1" t="s">
        <v>740</v>
      </c>
      <c r="E30" s="24" t="s">
        <v>776</v>
      </c>
      <c r="F30" s="25" t="s">
        <v>28</v>
      </c>
      <c r="G30" s="25" t="s">
        <v>741</v>
      </c>
      <c r="H30" s="25" t="s">
        <v>182</v>
      </c>
      <c r="I30" s="3" t="s">
        <v>183</v>
      </c>
      <c r="J30" s="69" t="s">
        <v>4</v>
      </c>
      <c r="K30" s="84" t="str">
        <f>HYPERLINK("mailto:"&amp;VLOOKUP(L30,'CONCAT Codes'!$A$14:$G$25,5,FALSE)&amp;"?subject="&amp;_xlfn.CONCAT(C30," - APPLICANT for ",A30)&amp;"&amp;cc="&amp;'CONCAT Codes'!$A$32&amp;"&amp;body="&amp;D30&amp;"%0A%0APlease see my resume and bio for the above tour.","Click HERE to apply")</f>
        <v>Click HERE to apply</v>
      </c>
      <c r="L30" s="25" t="s">
        <v>97</v>
      </c>
    </row>
    <row r="31" spans="1:12" ht="54.6" customHeight="1">
      <c r="A31" s="24" t="s">
        <v>742</v>
      </c>
      <c r="B31" s="24" t="s">
        <v>9</v>
      </c>
      <c r="C31" s="24" t="s">
        <v>367</v>
      </c>
      <c r="D31" s="1" t="s">
        <v>743</v>
      </c>
      <c r="E31" s="24" t="s">
        <v>777</v>
      </c>
      <c r="F31" s="25" t="s">
        <v>28</v>
      </c>
      <c r="G31" s="25" t="s">
        <v>335</v>
      </c>
      <c r="H31" s="25" t="s">
        <v>182</v>
      </c>
      <c r="I31" s="3" t="s">
        <v>183</v>
      </c>
      <c r="J31" s="69" t="s">
        <v>4</v>
      </c>
      <c r="K31" s="84" t="str">
        <f>HYPERLINK("mailto:"&amp;VLOOKUP(L31,'CONCAT Codes'!$A$14:$G$25,5,FALSE)&amp;"?subject="&amp;_xlfn.CONCAT(C31," - APPLICANT for ",A31)&amp;"&amp;cc="&amp;'CONCAT Codes'!$A$32&amp;"&amp;body="&amp;D31&amp;"%0A%0APlease see my resume and bio for the above tour.","Click HERE to apply")</f>
        <v>Click HERE to apply</v>
      </c>
      <c r="L31" s="25" t="s">
        <v>97</v>
      </c>
    </row>
    <row r="32" spans="1:12" ht="54.6" customHeight="1">
      <c r="A32" s="1" t="s">
        <v>477</v>
      </c>
      <c r="B32" s="24" t="s">
        <v>7</v>
      </c>
      <c r="C32" s="24" t="s">
        <v>476</v>
      </c>
      <c r="D32" s="15" t="s">
        <v>478</v>
      </c>
      <c r="E32" s="25" t="s">
        <v>864</v>
      </c>
      <c r="F32" s="24" t="s">
        <v>28</v>
      </c>
      <c r="G32" s="24" t="s">
        <v>32</v>
      </c>
      <c r="H32" s="24" t="s">
        <v>40</v>
      </c>
      <c r="I32" s="3" t="s">
        <v>3</v>
      </c>
      <c r="J32" s="58" t="s">
        <v>4</v>
      </c>
      <c r="K32" s="77" t="str">
        <f>HYPERLINK("mailto:"&amp;VLOOKUP(L32,'CONCAT Codes'!$A$14:$G$25,5,FALSE)&amp;"?subject="&amp;_xlfn.CONCAT(C32," - APPLICANT for ",A32)&amp;"&amp;cc="&amp;'CONCAT Codes'!$A$32&amp;"&amp;body="&amp;D32&amp;"%0A%0APlease see my resume and bio for the above tour.","Click HERE to apply")</f>
        <v>Click HERE to apply</v>
      </c>
      <c r="L32" s="63" t="s">
        <v>77</v>
      </c>
    </row>
    <row r="33" spans="1:14" ht="54.6" customHeight="1">
      <c r="A33" s="1" t="s">
        <v>479</v>
      </c>
      <c r="B33" s="24" t="s">
        <v>7</v>
      </c>
      <c r="C33" s="24" t="s">
        <v>476</v>
      </c>
      <c r="D33" s="15" t="s">
        <v>480</v>
      </c>
      <c r="E33" s="25" t="s">
        <v>494</v>
      </c>
      <c r="F33" s="24" t="s">
        <v>28</v>
      </c>
      <c r="G33" s="24" t="s">
        <v>481</v>
      </c>
      <c r="H33" s="24" t="s">
        <v>40</v>
      </c>
      <c r="I33" s="3" t="s">
        <v>3</v>
      </c>
      <c r="J33" s="58" t="s">
        <v>4</v>
      </c>
      <c r="K33" s="77" t="str">
        <f>HYPERLINK("mailto:"&amp;VLOOKUP(L33,'CONCAT Codes'!$A$14:$G$25,5,FALSE)&amp;"?subject="&amp;_xlfn.CONCAT(C33," - APPLICANT for ",A33)&amp;"&amp;cc="&amp;'CONCAT Codes'!$A$32&amp;"&amp;body="&amp;D33&amp;"%0A%0APlease see my resume and bio for the above tour.","Click HERE to apply")</f>
        <v>Click HERE to apply</v>
      </c>
      <c r="L33" s="63" t="s">
        <v>77</v>
      </c>
    </row>
    <row r="34" spans="1:14" ht="54.6" customHeight="1">
      <c r="A34" s="1" t="s">
        <v>482</v>
      </c>
      <c r="B34" s="24" t="s">
        <v>7</v>
      </c>
      <c r="C34" s="24" t="s">
        <v>476</v>
      </c>
      <c r="D34" s="15" t="s">
        <v>483</v>
      </c>
      <c r="E34" s="25" t="s">
        <v>865</v>
      </c>
      <c r="F34" s="24" t="s">
        <v>28</v>
      </c>
      <c r="G34" s="24" t="s">
        <v>484</v>
      </c>
      <c r="H34" s="24" t="s">
        <v>40</v>
      </c>
      <c r="I34" s="3" t="s">
        <v>3</v>
      </c>
      <c r="J34" s="58" t="s">
        <v>4</v>
      </c>
      <c r="K34" s="77" t="str">
        <f>HYPERLINK("mailto:"&amp;VLOOKUP(L34,'CONCAT Codes'!$A$14:$G$25,5,FALSE)&amp;"?subject="&amp;_xlfn.CONCAT(C34," - APPLICANT for ",A34)&amp;"&amp;cc="&amp;'CONCAT Codes'!$A$32&amp;"&amp;body="&amp;D34&amp;"%0A%0APlease see my resume and bio for the above tour.","Click HERE to apply")</f>
        <v>Click HERE to apply</v>
      </c>
      <c r="L34" s="63" t="s">
        <v>77</v>
      </c>
    </row>
    <row r="35" spans="1:14" ht="54.6" customHeight="1">
      <c r="A35" s="1" t="s">
        <v>497</v>
      </c>
      <c r="B35" s="24" t="s">
        <v>7</v>
      </c>
      <c r="C35" s="24" t="s">
        <v>476</v>
      </c>
      <c r="D35" s="15" t="s">
        <v>498</v>
      </c>
      <c r="E35" s="25" t="s">
        <v>512</v>
      </c>
      <c r="F35" s="24" t="s">
        <v>28</v>
      </c>
      <c r="G35" s="24" t="s">
        <v>481</v>
      </c>
      <c r="H35" s="24" t="s">
        <v>40</v>
      </c>
      <c r="I35" s="3" t="s">
        <v>3</v>
      </c>
      <c r="J35" s="58" t="s">
        <v>4</v>
      </c>
      <c r="K35" s="77" t="str">
        <f>HYPERLINK("mailto:"&amp;VLOOKUP(L35,'CONCAT Codes'!$A$14:$G$25,5,FALSE)&amp;"?subject="&amp;_xlfn.CONCAT(C35," - APPLICANT for ",A35)&amp;"&amp;cc="&amp;'CONCAT Codes'!$A$32&amp;"&amp;body="&amp;D35&amp;"%0A%0APlease see my resume and bio for the above tour.","Click HERE to apply")</f>
        <v>Click HERE to apply</v>
      </c>
      <c r="L35" s="63" t="s">
        <v>77</v>
      </c>
    </row>
    <row r="36" spans="1:14" ht="54.6" customHeight="1">
      <c r="A36" s="1" t="s">
        <v>544</v>
      </c>
      <c r="B36" s="24" t="s">
        <v>7</v>
      </c>
      <c r="C36" s="24" t="s">
        <v>476</v>
      </c>
      <c r="D36" s="15" t="s">
        <v>545</v>
      </c>
      <c r="E36" s="25" t="s">
        <v>556</v>
      </c>
      <c r="F36" s="24" t="s">
        <v>28</v>
      </c>
      <c r="G36" s="24" t="s">
        <v>546</v>
      </c>
      <c r="H36" s="24" t="s">
        <v>40</v>
      </c>
      <c r="I36" s="3" t="s">
        <v>3</v>
      </c>
      <c r="J36" s="58" t="s">
        <v>4</v>
      </c>
      <c r="K36" s="77" t="str">
        <f>HYPERLINK("mailto:"&amp;VLOOKUP(L36,'CONCAT Codes'!$A$14:$G$25,5,FALSE)&amp;"?subject="&amp;_xlfn.CONCAT(C36," - APPLICANT for ",A36)&amp;"&amp;cc="&amp;'CONCAT Codes'!$A$32&amp;"&amp;body="&amp;D36&amp;"%0A%0APlease see my resume and bio for the above tour.","Click HERE to apply")</f>
        <v>Click HERE to apply</v>
      </c>
      <c r="L36" s="63" t="s">
        <v>77</v>
      </c>
      <c r="N36" s="55"/>
    </row>
    <row r="37" spans="1:14" ht="54.6" customHeight="1">
      <c r="A37" s="1" t="s">
        <v>547</v>
      </c>
      <c r="B37" s="24" t="s">
        <v>7</v>
      </c>
      <c r="C37" s="24" t="s">
        <v>476</v>
      </c>
      <c r="D37" s="15" t="s">
        <v>548</v>
      </c>
      <c r="E37" s="25" t="s">
        <v>866</v>
      </c>
      <c r="F37" s="24" t="s">
        <v>28</v>
      </c>
      <c r="G37" s="24" t="s">
        <v>32</v>
      </c>
      <c r="H37" s="24" t="s">
        <v>40</v>
      </c>
      <c r="I37" s="3" t="s">
        <v>3</v>
      </c>
      <c r="J37" s="58" t="s">
        <v>4</v>
      </c>
      <c r="K37" s="77" t="str">
        <f>HYPERLINK("mailto:"&amp;VLOOKUP(L37,'CONCAT Codes'!$A$14:$G$25,5,FALSE)&amp;"?subject="&amp;_xlfn.CONCAT(C37," - APPLICANT for ",A37)&amp;"&amp;cc="&amp;'CONCAT Codes'!$A$32&amp;"&amp;body="&amp;D37&amp;"%0A%0APlease see my resume and bio for the above tour.","Click HERE to apply")</f>
        <v>Click HERE to apply</v>
      </c>
      <c r="L37" s="63" t="s">
        <v>77</v>
      </c>
      <c r="N37" s="55"/>
    </row>
    <row r="38" spans="1:14" ht="54.6" customHeight="1">
      <c r="A38" s="1" t="s">
        <v>549</v>
      </c>
      <c r="B38" s="24" t="s">
        <v>7</v>
      </c>
      <c r="C38" s="24" t="s">
        <v>476</v>
      </c>
      <c r="D38" s="15" t="s">
        <v>550</v>
      </c>
      <c r="E38" s="25" t="s">
        <v>557</v>
      </c>
      <c r="F38" s="24" t="s">
        <v>28</v>
      </c>
      <c r="G38" s="24" t="s">
        <v>32</v>
      </c>
      <c r="H38" s="24" t="s">
        <v>40</v>
      </c>
      <c r="I38" s="3" t="s">
        <v>3</v>
      </c>
      <c r="J38" s="58" t="s">
        <v>4</v>
      </c>
      <c r="K38" s="77" t="str">
        <f>HYPERLINK("mailto:"&amp;VLOOKUP(L38,'CONCAT Codes'!$A$14:$G$25,5,FALSE)&amp;"?subject="&amp;_xlfn.CONCAT(C38," - APPLICANT for ",A38)&amp;"&amp;cc="&amp;'CONCAT Codes'!$A$32&amp;"&amp;body="&amp;D38&amp;"%0A%0APlease see my resume and bio for the above tour.","Click HERE to apply")</f>
        <v>Click HERE to apply</v>
      </c>
      <c r="L38" s="63" t="s">
        <v>77</v>
      </c>
      <c r="N38" s="55"/>
    </row>
    <row r="39" spans="1:14" ht="54.6" customHeight="1">
      <c r="A39" s="1" t="s">
        <v>551</v>
      </c>
      <c r="B39" s="24" t="s">
        <v>7</v>
      </c>
      <c r="C39" s="24" t="s">
        <v>476</v>
      </c>
      <c r="D39" s="15" t="s">
        <v>785</v>
      </c>
      <c r="E39" s="25" t="s">
        <v>558</v>
      </c>
      <c r="F39" s="24" t="s">
        <v>28</v>
      </c>
      <c r="G39" s="24" t="s">
        <v>32</v>
      </c>
      <c r="H39" s="24" t="s">
        <v>40</v>
      </c>
      <c r="I39" s="3" t="s">
        <v>3</v>
      </c>
      <c r="J39" s="58" t="s">
        <v>4</v>
      </c>
      <c r="K39" s="77" t="str">
        <f>HYPERLINK("mailto:"&amp;VLOOKUP(L39,'CONCAT Codes'!$A$14:$G$25,5,FALSE)&amp;"?subject="&amp;_xlfn.CONCAT(C39," - APPLICANT for ",A39)&amp;"&amp;cc="&amp;'CONCAT Codes'!$A$32&amp;"&amp;body="&amp;D39&amp;"%0A%0APlease see my resume and bio for the above tour.","Click HERE to apply")</f>
        <v>Click HERE to apply</v>
      </c>
      <c r="L39" s="63" t="s">
        <v>77</v>
      </c>
      <c r="N39" s="55"/>
    </row>
    <row r="40" spans="1:14" ht="54.6" customHeight="1">
      <c r="A40" s="1" t="s">
        <v>552</v>
      </c>
      <c r="B40" s="24" t="s">
        <v>7</v>
      </c>
      <c r="C40" s="24" t="s">
        <v>476</v>
      </c>
      <c r="D40" s="15" t="s">
        <v>553</v>
      </c>
      <c r="E40" s="25" t="s">
        <v>867</v>
      </c>
      <c r="F40" s="24" t="s">
        <v>28</v>
      </c>
      <c r="G40" s="24" t="s">
        <v>32</v>
      </c>
      <c r="H40" s="24" t="s">
        <v>40</v>
      </c>
      <c r="I40" s="3" t="s">
        <v>3</v>
      </c>
      <c r="J40" s="58" t="s">
        <v>4</v>
      </c>
      <c r="K40" s="77" t="str">
        <f>HYPERLINK("mailto:"&amp;VLOOKUP(L40,'CONCAT Codes'!$A$14:$G$25,5,FALSE)&amp;"?subject="&amp;_xlfn.CONCAT(C40," - APPLICANT for ",A40)&amp;"&amp;cc="&amp;'CONCAT Codes'!$A$32&amp;"&amp;body="&amp;D40&amp;"%0A%0APlease see my resume and bio for the above tour.","Click HERE to apply")</f>
        <v>Click HERE to apply</v>
      </c>
      <c r="L40" s="63" t="s">
        <v>77</v>
      </c>
      <c r="N40" s="55"/>
    </row>
    <row r="41" spans="1:14" s="55" customFormat="1" ht="54.6" customHeight="1">
      <c r="A41" s="1" t="s">
        <v>554</v>
      </c>
      <c r="B41" s="24" t="s">
        <v>7</v>
      </c>
      <c r="C41" s="24" t="s">
        <v>476</v>
      </c>
      <c r="D41" s="15" t="s">
        <v>541</v>
      </c>
      <c r="E41" s="25" t="s">
        <v>869</v>
      </c>
      <c r="F41" s="24" t="s">
        <v>28</v>
      </c>
      <c r="G41" s="24" t="s">
        <v>546</v>
      </c>
      <c r="H41" s="24" t="s">
        <v>40</v>
      </c>
      <c r="I41" s="3" t="s">
        <v>3</v>
      </c>
      <c r="J41" s="58" t="s">
        <v>4</v>
      </c>
      <c r="K41" s="77" t="str">
        <f>HYPERLINK("mailto:"&amp;VLOOKUP(L41,'CONCAT Codes'!$A$14:$G$25,5,FALSE)&amp;"?subject="&amp;_xlfn.CONCAT(C41," - APPLICANT for ",A41)&amp;"&amp;cc="&amp;'CONCAT Codes'!$A$32&amp;"&amp;body="&amp;D41&amp;"%0A%0APlease see my resume and bio for the above tour.","Click HERE to apply")</f>
        <v>Click HERE to apply</v>
      </c>
      <c r="L41" s="63" t="s">
        <v>77</v>
      </c>
      <c r="M41" s="50"/>
    </row>
    <row r="42" spans="1:14" s="55" customFormat="1" ht="54.6" customHeight="1">
      <c r="A42" s="1" t="s">
        <v>676</v>
      </c>
      <c r="B42" s="24" t="s">
        <v>7</v>
      </c>
      <c r="C42" s="24" t="s">
        <v>476</v>
      </c>
      <c r="D42" s="15" t="s">
        <v>677</v>
      </c>
      <c r="E42" s="25" t="s">
        <v>868</v>
      </c>
      <c r="F42" s="24" t="s">
        <v>28</v>
      </c>
      <c r="G42" s="24" t="s">
        <v>32</v>
      </c>
      <c r="H42" s="24" t="s">
        <v>40</v>
      </c>
      <c r="I42" s="3" t="s">
        <v>3</v>
      </c>
      <c r="J42" s="58" t="s">
        <v>4</v>
      </c>
      <c r="K42" s="77" t="str">
        <f>HYPERLINK("mailto:"&amp;VLOOKUP(L42,'CONCAT Codes'!$A$14:$G$25,5,FALSE)&amp;"?subject="&amp;_xlfn.CONCAT(C42," - APPLICANT for ",A42)&amp;"&amp;cc="&amp;'CONCAT Codes'!$A$32&amp;"&amp;body="&amp;D42&amp;"%0A%0APlease see my resume and bio for the above tour.","Click HERE to apply")</f>
        <v>Click HERE to apply</v>
      </c>
      <c r="L42" s="63" t="s">
        <v>77</v>
      </c>
      <c r="M42" s="50"/>
    </row>
    <row r="43" spans="1:14" s="55" customFormat="1" ht="54.6" customHeight="1">
      <c r="A43" s="1" t="s">
        <v>474</v>
      </c>
      <c r="B43" s="24" t="s">
        <v>308</v>
      </c>
      <c r="C43" s="24" t="s">
        <v>786</v>
      </c>
      <c r="D43" s="15" t="s">
        <v>475</v>
      </c>
      <c r="E43" s="25" t="s">
        <v>491</v>
      </c>
      <c r="F43" s="24" t="s">
        <v>28</v>
      </c>
      <c r="G43" s="24" t="s">
        <v>31</v>
      </c>
      <c r="H43" s="24" t="s">
        <v>216</v>
      </c>
      <c r="I43" s="3" t="s">
        <v>3</v>
      </c>
      <c r="J43" s="58" t="s">
        <v>4</v>
      </c>
      <c r="K43" s="77" t="str">
        <f>HYPERLINK("mailto:"&amp;VLOOKUP(L43,'CONCAT Codes'!$A$14:$G$25,5,FALSE)&amp;"?subject="&amp;_xlfn.CONCAT(C43," - APPLICANT for ",A43)&amp;"&amp;cc="&amp;'CONCAT Codes'!$A$32&amp;"&amp;body="&amp;D43&amp;"%0A%0APlease see my resume and bio for the above tour.","Click HERE to apply")</f>
        <v>Click HERE to apply</v>
      </c>
      <c r="L43" s="63" t="s">
        <v>97</v>
      </c>
      <c r="M43" s="26"/>
      <c r="N43" s="26"/>
    </row>
    <row r="44" spans="1:14" s="55" customFormat="1" ht="54.6" customHeight="1">
      <c r="A44" s="1" t="s">
        <v>650</v>
      </c>
      <c r="B44" s="24" t="s">
        <v>308</v>
      </c>
      <c r="C44" s="24" t="s">
        <v>651</v>
      </c>
      <c r="D44" s="15" t="s">
        <v>652</v>
      </c>
      <c r="E44" s="25" t="s">
        <v>666</v>
      </c>
      <c r="F44" s="24" t="s">
        <v>28</v>
      </c>
      <c r="G44" s="24" t="s">
        <v>32</v>
      </c>
      <c r="H44" s="24" t="s">
        <v>216</v>
      </c>
      <c r="I44" s="3" t="s">
        <v>3</v>
      </c>
      <c r="J44" s="58" t="s">
        <v>4</v>
      </c>
      <c r="K44" s="77" t="str">
        <f>HYPERLINK("mailto:"&amp;VLOOKUP(L44,'CONCAT Codes'!$A$14:$G$25,5,FALSE)&amp;"?subject="&amp;_xlfn.CONCAT(C44," - APPLICANT for ",A44)&amp;"&amp;cc="&amp;'CONCAT Codes'!$A$32&amp;"&amp;body="&amp;D44&amp;"%0A%0APlease see my resume and bio for the above tour.","Click HERE to apply")</f>
        <v>Click HERE to apply</v>
      </c>
      <c r="L44" s="63" t="s">
        <v>97</v>
      </c>
      <c r="M44" s="26"/>
      <c r="N44" s="26"/>
    </row>
    <row r="45" spans="1:14" s="55" customFormat="1" ht="54.6" customHeight="1">
      <c r="A45" s="1" t="s">
        <v>704</v>
      </c>
      <c r="B45" s="24" t="s">
        <v>308</v>
      </c>
      <c r="C45" s="24" t="s">
        <v>705</v>
      </c>
      <c r="D45" s="15" t="s">
        <v>706</v>
      </c>
      <c r="E45" s="25" t="s">
        <v>726</v>
      </c>
      <c r="F45" s="24" t="s">
        <v>1</v>
      </c>
      <c r="G45" s="24" t="s">
        <v>335</v>
      </c>
      <c r="H45" s="24" t="s">
        <v>216</v>
      </c>
      <c r="I45" s="3" t="s">
        <v>3</v>
      </c>
      <c r="J45" s="58" t="s">
        <v>4</v>
      </c>
      <c r="K45" s="77" t="str">
        <f>HYPERLINK("mailto:"&amp;VLOOKUP(L45,'CONCAT Codes'!$A$14:$G$25,5,FALSE)&amp;"?subject="&amp;_xlfn.CONCAT(C45," - APPLICANT for ",A45)&amp;"&amp;cc="&amp;'CONCAT Codes'!$A$32&amp;"&amp;body="&amp;D45&amp;"%0A%0APlease see my resume and bio for the above tour.","Click HERE to apply")</f>
        <v>Click HERE to apply</v>
      </c>
      <c r="L45" s="63" t="s">
        <v>97</v>
      </c>
      <c r="M45" s="26"/>
      <c r="N45" s="26"/>
    </row>
    <row r="46" spans="1:14" s="55" customFormat="1" ht="54.6" customHeight="1">
      <c r="A46" s="1" t="s">
        <v>237</v>
      </c>
      <c r="B46" s="24" t="s">
        <v>2</v>
      </c>
      <c r="C46" s="24" t="s">
        <v>41</v>
      </c>
      <c r="D46" s="15" t="s">
        <v>238</v>
      </c>
      <c r="E46" s="25" t="s">
        <v>246</v>
      </c>
      <c r="F46" s="24" t="s">
        <v>28</v>
      </c>
      <c r="G46" s="24" t="s">
        <v>239</v>
      </c>
      <c r="H46" s="24" t="s">
        <v>40</v>
      </c>
      <c r="I46" s="3" t="s">
        <v>3</v>
      </c>
      <c r="J46" s="58" t="s">
        <v>4</v>
      </c>
      <c r="K46" s="77" t="str">
        <f>HYPERLINK("mailto:"&amp;VLOOKUP(L46,'CONCAT Codes'!$A$14:$G$25,5,FALSE)&amp;"?subject="&amp;_xlfn.CONCAT(C46," - APPLICANT for ",A46)&amp;"&amp;cc="&amp;'CONCAT Codes'!$A$32&amp;"&amp;body="&amp;D46&amp;"%0A%0APlease see my resume and bio for the above tour.","Click HERE to apply")</f>
        <v>Click HERE to apply</v>
      </c>
      <c r="L46" s="63" t="s">
        <v>72</v>
      </c>
      <c r="M46" s="26"/>
      <c r="N46" s="26"/>
    </row>
    <row r="47" spans="1:14" s="55" customFormat="1" ht="54.6" customHeight="1">
      <c r="A47" s="1" t="s">
        <v>240</v>
      </c>
      <c r="B47" s="24" t="s">
        <v>2</v>
      </c>
      <c r="C47" s="24" t="s">
        <v>41</v>
      </c>
      <c r="D47" s="15" t="s">
        <v>241</v>
      </c>
      <c r="E47" s="25" t="s">
        <v>247</v>
      </c>
      <c r="F47" s="24" t="s">
        <v>28</v>
      </c>
      <c r="G47" s="24" t="s">
        <v>239</v>
      </c>
      <c r="H47" s="24" t="s">
        <v>40</v>
      </c>
      <c r="I47" s="3" t="s">
        <v>3</v>
      </c>
      <c r="J47" s="58" t="s">
        <v>4</v>
      </c>
      <c r="K47" s="77" t="str">
        <f>HYPERLINK("mailto:"&amp;VLOOKUP(L47,'CONCAT Codes'!$A$14:$G$25,5,FALSE)&amp;"?subject="&amp;_xlfn.CONCAT(C47," - APPLICANT for ",A47)&amp;"&amp;cc="&amp;'CONCAT Codes'!$A$32&amp;"&amp;body="&amp;D47&amp;"%0A%0APlease see my resume and bio for the above tour.","Click HERE to apply")</f>
        <v>Click HERE to apply</v>
      </c>
      <c r="L47" s="63" t="s">
        <v>72</v>
      </c>
      <c r="M47" s="26"/>
      <c r="N47" s="26"/>
    </row>
    <row r="48" spans="1:14" ht="54.6" customHeight="1">
      <c r="A48" s="1" t="s">
        <v>283</v>
      </c>
      <c r="B48" s="24" t="s">
        <v>2</v>
      </c>
      <c r="C48" s="24" t="s">
        <v>41</v>
      </c>
      <c r="D48" s="1" t="s">
        <v>284</v>
      </c>
      <c r="E48" s="24" t="s">
        <v>292</v>
      </c>
      <c r="F48" s="24" t="s">
        <v>28</v>
      </c>
      <c r="G48" s="24" t="s">
        <v>36</v>
      </c>
      <c r="H48" s="24" t="s">
        <v>40</v>
      </c>
      <c r="I48" s="3" t="s">
        <v>3</v>
      </c>
      <c r="J48" s="58" t="s">
        <v>4</v>
      </c>
      <c r="K48" s="77" t="str">
        <f>HYPERLINK("mailto:"&amp;VLOOKUP(L48,'CONCAT Codes'!$A$14:$G$25,5,FALSE)&amp;"?subject="&amp;_xlfn.CONCAT(C48," - APPLICANT for ",A48)&amp;"&amp;cc="&amp;'CONCAT Codes'!$A$32&amp;"&amp;body="&amp;D48&amp;"%0A%0APlease see my resume and bio for the above tour.","Click HERE to apply")</f>
        <v>Click HERE to apply</v>
      </c>
      <c r="L48" s="62" t="s">
        <v>72</v>
      </c>
    </row>
    <row r="49" spans="1:13" ht="54.6" customHeight="1">
      <c r="A49" s="1" t="s">
        <v>388</v>
      </c>
      <c r="B49" s="24" t="s">
        <v>2</v>
      </c>
      <c r="C49" s="24" t="s">
        <v>41</v>
      </c>
      <c r="D49" s="15" t="s">
        <v>382</v>
      </c>
      <c r="E49" s="25" t="s">
        <v>406</v>
      </c>
      <c r="F49" s="24" t="s">
        <v>1</v>
      </c>
      <c r="G49" s="24" t="s">
        <v>32</v>
      </c>
      <c r="H49" s="24" t="s">
        <v>40</v>
      </c>
      <c r="I49" s="3" t="s">
        <v>3</v>
      </c>
      <c r="J49" s="58" t="s">
        <v>4</v>
      </c>
      <c r="K49" s="77" t="str">
        <f>HYPERLINK("mailto:"&amp;VLOOKUP(L49,'CONCAT Codes'!$A$14:$G$25,5,FALSE)&amp;"?subject="&amp;_xlfn.CONCAT(C49," - APPLICANT for ",A49)&amp;"&amp;cc="&amp;'CONCAT Codes'!$A$32&amp;"&amp;body="&amp;D49&amp;"%0A%0APlease see my resume and bio for the above tour.","Click HERE to apply")</f>
        <v>Click HERE to apply</v>
      </c>
      <c r="L49" s="63" t="s">
        <v>72</v>
      </c>
    </row>
    <row r="50" spans="1:13" ht="80.099999999999994" customHeight="1">
      <c r="A50" s="1" t="s">
        <v>425</v>
      </c>
      <c r="B50" s="24" t="s">
        <v>2</v>
      </c>
      <c r="C50" s="24" t="s">
        <v>41</v>
      </c>
      <c r="D50" s="15" t="s">
        <v>362</v>
      </c>
      <c r="E50" s="25" t="s">
        <v>435</v>
      </c>
      <c r="F50" s="24" t="s">
        <v>28</v>
      </c>
      <c r="G50" s="24" t="s">
        <v>426</v>
      </c>
      <c r="H50" s="24" t="s">
        <v>40</v>
      </c>
      <c r="I50" s="3" t="s">
        <v>3</v>
      </c>
      <c r="J50" s="58" t="s">
        <v>4</v>
      </c>
      <c r="K50" s="77" t="str">
        <f>HYPERLINK("mailto:"&amp;VLOOKUP(L50,'CONCAT Codes'!$A$14:$G$25,5,FALSE)&amp;"?subject="&amp;_xlfn.CONCAT(C50," - APPLICANT for ",A50)&amp;"&amp;cc="&amp;'CONCAT Codes'!$A$32&amp;"&amp;body="&amp;D50&amp;"%0A%0APlease see my resume and bio for the above tour.","Click HERE to apply")</f>
        <v>Click HERE to apply</v>
      </c>
      <c r="L50" s="63" t="s">
        <v>72</v>
      </c>
    </row>
    <row r="51" spans="1:13" ht="54.6" customHeight="1">
      <c r="A51" s="1" t="s">
        <v>504</v>
      </c>
      <c r="B51" s="24" t="s">
        <v>2</v>
      </c>
      <c r="C51" s="24" t="s">
        <v>41</v>
      </c>
      <c r="D51" s="15" t="s">
        <v>505</v>
      </c>
      <c r="E51" s="25" t="s">
        <v>508</v>
      </c>
      <c r="F51" s="24" t="s">
        <v>28</v>
      </c>
      <c r="G51" s="24" t="s">
        <v>36</v>
      </c>
      <c r="H51" s="24" t="s">
        <v>40</v>
      </c>
      <c r="I51" s="3" t="s">
        <v>3</v>
      </c>
      <c r="J51" s="58" t="s">
        <v>4</v>
      </c>
      <c r="K51" s="77" t="str">
        <f>HYPERLINK("mailto:"&amp;VLOOKUP(L51,'CONCAT Codes'!$A$14:$G$25,5,FALSE)&amp;"?subject="&amp;_xlfn.CONCAT(C51," - APPLICANT for ",A51)&amp;"&amp;cc="&amp;'CONCAT Codes'!$A$32&amp;"&amp;body="&amp;D51&amp;"%0A%0APlease see my resume and bio for the above tour.","Click HERE to apply")</f>
        <v>Click HERE to apply</v>
      </c>
      <c r="L51" s="63" t="s">
        <v>72</v>
      </c>
    </row>
    <row r="52" spans="1:13" ht="80.099999999999994" customHeight="1">
      <c r="A52" s="1" t="s">
        <v>506</v>
      </c>
      <c r="B52" s="24" t="s">
        <v>2</v>
      </c>
      <c r="C52" s="24" t="s">
        <v>41</v>
      </c>
      <c r="D52" s="15" t="s">
        <v>507</v>
      </c>
      <c r="E52" s="25" t="s">
        <v>510</v>
      </c>
      <c r="F52" s="24" t="s">
        <v>28</v>
      </c>
      <c r="G52" s="24" t="s">
        <v>189</v>
      </c>
      <c r="H52" s="24" t="s">
        <v>40</v>
      </c>
      <c r="I52" s="3" t="s">
        <v>3</v>
      </c>
      <c r="J52" s="58" t="s">
        <v>4</v>
      </c>
      <c r="K52" s="77" t="str">
        <f>HYPERLINK("mailto:"&amp;VLOOKUP(L52,'CONCAT Codes'!$A$14:$G$25,5,FALSE)&amp;"?subject="&amp;_xlfn.CONCAT(C52," - APPLICANT for ",A52)&amp;"&amp;cc="&amp;'CONCAT Codes'!$A$32&amp;"&amp;body="&amp;D52&amp;"%0A%0APlease see my resume and bio for the above tour.","Click HERE to apply")</f>
        <v>Click HERE to apply</v>
      </c>
      <c r="L52" s="63" t="s">
        <v>72</v>
      </c>
    </row>
    <row r="53" spans="1:13" ht="54.6" customHeight="1">
      <c r="A53" s="1" t="s">
        <v>534</v>
      </c>
      <c r="B53" s="24" t="s">
        <v>2</v>
      </c>
      <c r="C53" s="24" t="s">
        <v>41</v>
      </c>
      <c r="D53" s="15" t="s">
        <v>535</v>
      </c>
      <c r="E53" s="25" t="s">
        <v>566</v>
      </c>
      <c r="F53" s="24" t="s">
        <v>28</v>
      </c>
      <c r="G53" s="24" t="s">
        <v>61</v>
      </c>
      <c r="H53" s="24" t="s">
        <v>40</v>
      </c>
      <c r="I53" s="3" t="s">
        <v>3</v>
      </c>
      <c r="J53" s="58" t="s">
        <v>4</v>
      </c>
      <c r="K53" s="77" t="str">
        <f>HYPERLINK("mailto:"&amp;VLOOKUP(L53,'CONCAT Codes'!$A$14:$G$25,5,FALSE)&amp;"?subject="&amp;_xlfn.CONCAT(C53," - APPLICANT for ",A53)&amp;"&amp;cc="&amp;'CONCAT Codes'!$A$32&amp;"&amp;body="&amp;D53&amp;"%0A%0APlease see my resume and bio for the above tour.","Click HERE to apply")</f>
        <v>Click HERE to apply</v>
      </c>
      <c r="L53" s="63" t="s">
        <v>72</v>
      </c>
    </row>
    <row r="54" spans="1:13" ht="70.2" customHeight="1">
      <c r="A54" s="70" t="s">
        <v>588</v>
      </c>
      <c r="B54" s="71" t="s">
        <v>2</v>
      </c>
      <c r="C54" s="71" t="s">
        <v>41</v>
      </c>
      <c r="D54" s="70" t="s">
        <v>589</v>
      </c>
      <c r="E54" s="25" t="s">
        <v>602</v>
      </c>
      <c r="F54" s="24" t="s">
        <v>28</v>
      </c>
      <c r="G54" s="71" t="s">
        <v>36</v>
      </c>
      <c r="H54" s="71" t="s">
        <v>40</v>
      </c>
      <c r="I54" s="72" t="s">
        <v>3</v>
      </c>
      <c r="J54" s="74" t="s">
        <v>4</v>
      </c>
      <c r="K54" s="77" t="str">
        <f>HYPERLINK("mailto:"&amp;VLOOKUP(L54,'CONCAT Codes'!$A$14:$G$25,5,FALSE)&amp;"?subject="&amp;_xlfn.CONCAT(C54," - APPLICANT for ",A54)&amp;"&amp;cc="&amp;'CONCAT Codes'!$A$32&amp;"&amp;body="&amp;D54&amp;"%0A%0APlease see my resume and bio for the above tour.","Click HERE to apply")</f>
        <v>Click HERE to apply</v>
      </c>
      <c r="L54" s="71" t="s">
        <v>72</v>
      </c>
    </row>
    <row r="55" spans="1:13" ht="54.6" customHeight="1">
      <c r="A55" s="70" t="s">
        <v>590</v>
      </c>
      <c r="B55" s="71" t="s">
        <v>2</v>
      </c>
      <c r="C55" s="71" t="s">
        <v>41</v>
      </c>
      <c r="D55" s="70" t="s">
        <v>591</v>
      </c>
      <c r="E55" s="25" t="s">
        <v>603</v>
      </c>
      <c r="F55" s="71" t="s">
        <v>28</v>
      </c>
      <c r="G55" s="71" t="s">
        <v>32</v>
      </c>
      <c r="H55" s="71" t="s">
        <v>40</v>
      </c>
      <c r="I55" s="72" t="s">
        <v>3</v>
      </c>
      <c r="J55" s="74" t="s">
        <v>4</v>
      </c>
      <c r="K55" s="77" t="str">
        <f>HYPERLINK("mailto:"&amp;VLOOKUP(L55,'CONCAT Codes'!$A$14:$G$25,5,FALSE)&amp;"?subject="&amp;_xlfn.CONCAT(C55," - APPLICANT for ",A55)&amp;"&amp;cc="&amp;'CONCAT Codes'!$A$32&amp;"&amp;body="&amp;D55&amp;"%0A%0APlease see my resume and bio for the above tour.","Click HERE to apply")</f>
        <v>Click HERE to apply</v>
      </c>
      <c r="L55" s="71" t="s">
        <v>72</v>
      </c>
    </row>
    <row r="56" spans="1:13" ht="54.6" customHeight="1">
      <c r="A56" s="1" t="s">
        <v>620</v>
      </c>
      <c r="B56" s="24" t="s">
        <v>2</v>
      </c>
      <c r="C56" s="24" t="s">
        <v>41</v>
      </c>
      <c r="D56" s="15" t="s">
        <v>621</v>
      </c>
      <c r="E56" s="25" t="s">
        <v>627</v>
      </c>
      <c r="F56" s="24" t="s">
        <v>28</v>
      </c>
      <c r="G56" s="24" t="s">
        <v>60</v>
      </c>
      <c r="H56" s="24" t="s">
        <v>40</v>
      </c>
      <c r="I56" s="3" t="s">
        <v>3</v>
      </c>
      <c r="J56" s="58" t="s">
        <v>4</v>
      </c>
      <c r="K56" s="77" t="str">
        <f>HYPERLINK("mailto:"&amp;VLOOKUP(L56,'CONCAT Codes'!$A$14:$G$25,5,FALSE)&amp;"?subject="&amp;_xlfn.CONCAT(C56," - APPLICANT for ",A56)&amp;"&amp;cc="&amp;'CONCAT Codes'!$A$32&amp;"&amp;body="&amp;D56&amp;"%0A%0APlease see my resume and bio for the above tour.","Click HERE to apply")</f>
        <v>Click HERE to apply</v>
      </c>
      <c r="L56" s="63" t="s">
        <v>72</v>
      </c>
      <c r="M56" s="50"/>
    </row>
    <row r="57" spans="1:13" ht="54.6" customHeight="1">
      <c r="A57" s="1" t="s">
        <v>796</v>
      </c>
      <c r="B57" s="24" t="s">
        <v>2</v>
      </c>
      <c r="C57" s="24" t="s">
        <v>41</v>
      </c>
      <c r="D57" s="15" t="s">
        <v>797</v>
      </c>
      <c r="E57" s="25" t="s">
        <v>810</v>
      </c>
      <c r="F57" s="24" t="s">
        <v>28</v>
      </c>
      <c r="G57" s="24" t="s">
        <v>36</v>
      </c>
      <c r="H57" s="24" t="s">
        <v>40</v>
      </c>
      <c r="I57" s="3" t="s">
        <v>3</v>
      </c>
      <c r="J57" s="58" t="s">
        <v>4</v>
      </c>
      <c r="K57" s="84" t="str">
        <f>HYPERLINK("mailto:"&amp;VLOOKUP(L57,'CONCAT Codes'!$A$14:$G$25,5,FALSE)&amp;"?subject="&amp;_xlfn.CONCAT(C57," - APPLICANT for ",A57)&amp;"&amp;cc="&amp;'CONCAT Codes'!$A$32&amp;"&amp;body="&amp;D57&amp;"%0A%0APlease see my resume and bio for the above tour.","Click HERE to apply")</f>
        <v>Click HERE to apply</v>
      </c>
      <c r="L57" s="63" t="s">
        <v>72</v>
      </c>
      <c r="M57" s="55"/>
    </row>
    <row r="58" spans="1:13" ht="54.6" customHeight="1">
      <c r="A58" s="1" t="s">
        <v>826</v>
      </c>
      <c r="B58" s="24" t="s">
        <v>2</v>
      </c>
      <c r="C58" s="24" t="s">
        <v>41</v>
      </c>
      <c r="D58" s="15" t="s">
        <v>827</v>
      </c>
      <c r="E58" s="25" t="s">
        <v>853</v>
      </c>
      <c r="F58" s="24" t="s">
        <v>28</v>
      </c>
      <c r="G58" s="24" t="s">
        <v>31</v>
      </c>
      <c r="H58" s="24" t="s">
        <v>40</v>
      </c>
      <c r="I58" s="3" t="s">
        <v>3</v>
      </c>
      <c r="J58" s="58" t="s">
        <v>4</v>
      </c>
      <c r="K58" s="84" t="str">
        <f>HYPERLINK("mailto:"&amp;VLOOKUP(L58,'CONCAT Codes'!$A$14:$G$25,5,FALSE)&amp;"?subject="&amp;_xlfn.CONCAT(C58," - APPLICANT for ",A58)&amp;"&amp;cc="&amp;'CONCAT Codes'!$A$32&amp;"&amp;body="&amp;D58&amp;"%0A%0APlease see my resume and bio for the above tour.","Click HERE to apply")</f>
        <v>Click HERE to apply</v>
      </c>
      <c r="L58" s="63" t="s">
        <v>72</v>
      </c>
    </row>
    <row r="59" spans="1:13" ht="54.6" customHeight="1">
      <c r="A59" s="1" t="s">
        <v>338</v>
      </c>
      <c r="B59" s="24" t="s">
        <v>2</v>
      </c>
      <c r="C59" s="24" t="s">
        <v>243</v>
      </c>
      <c r="D59" s="15" t="s">
        <v>339</v>
      </c>
      <c r="E59" s="25" t="s">
        <v>345</v>
      </c>
      <c r="F59" s="24" t="s">
        <v>28</v>
      </c>
      <c r="G59" s="24" t="s">
        <v>32</v>
      </c>
      <c r="H59" s="24" t="s">
        <v>216</v>
      </c>
      <c r="I59" s="3" t="s">
        <v>3</v>
      </c>
      <c r="J59" s="58" t="s">
        <v>4</v>
      </c>
      <c r="K59" s="77" t="str">
        <f>HYPERLINK("mailto:"&amp;VLOOKUP(L59,'CONCAT Codes'!$A$14:$G$25,5,FALSE)&amp;"?subject="&amp;_xlfn.CONCAT(C59," - APPLICANT for ",A59)&amp;"&amp;cc="&amp;'CONCAT Codes'!$A$32&amp;"&amp;body="&amp;D59&amp;"%0A%0APlease see my resume and bio for the above tour.","Click HERE to apply")</f>
        <v>Click HERE to apply</v>
      </c>
      <c r="L59" s="63" t="s">
        <v>72</v>
      </c>
    </row>
    <row r="60" spans="1:13" ht="54.6" customHeight="1">
      <c r="A60" s="1" t="s">
        <v>285</v>
      </c>
      <c r="B60" s="24" t="s">
        <v>2</v>
      </c>
      <c r="C60" s="24" t="s">
        <v>243</v>
      </c>
      <c r="D60" s="1" t="s">
        <v>286</v>
      </c>
      <c r="E60" s="24" t="s">
        <v>293</v>
      </c>
      <c r="F60" s="24" t="s">
        <v>28</v>
      </c>
      <c r="G60" s="24" t="s">
        <v>287</v>
      </c>
      <c r="H60" s="24" t="s">
        <v>216</v>
      </c>
      <c r="I60" s="3" t="s">
        <v>3</v>
      </c>
      <c r="J60" s="58" t="s">
        <v>4</v>
      </c>
      <c r="K60" s="77" t="str">
        <f>HYPERLINK("mailto:"&amp;VLOOKUP(L60,'CONCAT Codes'!$A$14:$G$25,5,FALSE)&amp;"?subject="&amp;_xlfn.CONCAT(C60," - APPLICANT for ",A60)&amp;"&amp;cc="&amp;'CONCAT Codes'!$A$32&amp;"&amp;body="&amp;D60&amp;"%0A%0APlease see my resume and bio for the above tour.","Click HERE to apply")</f>
        <v>Click HERE to apply</v>
      </c>
      <c r="L60" s="62" t="s">
        <v>72</v>
      </c>
    </row>
    <row r="61" spans="1:13" ht="54.6" customHeight="1">
      <c r="A61" s="1" t="s">
        <v>400</v>
      </c>
      <c r="B61" s="24" t="s">
        <v>2</v>
      </c>
      <c r="C61" s="24" t="s">
        <v>243</v>
      </c>
      <c r="D61" s="15" t="s">
        <v>401</v>
      </c>
      <c r="E61" s="25" t="s">
        <v>407</v>
      </c>
      <c r="F61" s="24" t="s">
        <v>28</v>
      </c>
      <c r="G61" s="24" t="s">
        <v>66</v>
      </c>
      <c r="H61" s="24" t="s">
        <v>216</v>
      </c>
      <c r="I61" s="3" t="s">
        <v>3</v>
      </c>
      <c r="J61" s="58" t="s">
        <v>4</v>
      </c>
      <c r="K61" s="77" t="str">
        <f>HYPERLINK("mailto:"&amp;VLOOKUP(L61,'CONCAT Codes'!$A$14:$G$25,5,FALSE)&amp;"?subject="&amp;_xlfn.CONCAT(C61," - APPLICANT for ",A61)&amp;"&amp;cc="&amp;'CONCAT Codes'!$A$32&amp;"&amp;body="&amp;D61&amp;"%0A%0APlease see my resume and bio for the above tour.","Click HERE to apply")</f>
        <v>Click HERE to apply</v>
      </c>
      <c r="L61" s="63" t="s">
        <v>72</v>
      </c>
    </row>
    <row r="62" spans="1:13" ht="54.6" customHeight="1">
      <c r="A62" s="1" t="s">
        <v>924</v>
      </c>
      <c r="B62" s="24" t="s">
        <v>2</v>
      </c>
      <c r="C62" s="24" t="s">
        <v>41</v>
      </c>
      <c r="D62" s="15" t="s">
        <v>925</v>
      </c>
      <c r="E62" s="25" t="s">
        <v>930</v>
      </c>
      <c r="F62" s="24" t="s">
        <v>1</v>
      </c>
      <c r="G62" s="24" t="s">
        <v>32</v>
      </c>
      <c r="H62" s="24" t="s">
        <v>40</v>
      </c>
      <c r="I62" s="3" t="s">
        <v>3</v>
      </c>
      <c r="J62" s="58" t="s">
        <v>4</v>
      </c>
      <c r="K62" s="84" t="str">
        <f>HYPERLINK("mailto:"&amp;VLOOKUP(L62,'CONCAT Codes'!$A$14:$G$25,5,FALSE)&amp;"?subject="&amp;_xlfn.CONCAT(C62," - APPLICANT for ",A62)&amp;"&amp;cc="&amp;'CONCAT Codes'!$A$32&amp;"&amp;body="&amp;D62&amp;"%0A%0APlease see my resume and bio for the above tour.","Click HERE to apply")</f>
        <v>Click HERE to apply</v>
      </c>
      <c r="L62" s="63" t="s">
        <v>72</v>
      </c>
    </row>
    <row r="63" spans="1:13" ht="54.6" customHeight="1">
      <c r="A63" s="1" t="s">
        <v>528</v>
      </c>
      <c r="B63" s="24" t="s">
        <v>42</v>
      </c>
      <c r="C63" s="24" t="s">
        <v>529</v>
      </c>
      <c r="D63" s="15" t="s">
        <v>530</v>
      </c>
      <c r="E63" s="25" t="s">
        <v>561</v>
      </c>
      <c r="F63" s="24" t="s">
        <v>1</v>
      </c>
      <c r="G63" s="24" t="s">
        <v>531</v>
      </c>
      <c r="H63" s="24" t="s">
        <v>10</v>
      </c>
      <c r="I63" s="3" t="s">
        <v>344</v>
      </c>
      <c r="J63" s="58" t="s">
        <v>4</v>
      </c>
      <c r="K63" s="77" t="str">
        <f>HYPERLINK("mailto:"&amp;VLOOKUP(L63,'CONCAT Codes'!$A$14:$G$25,5,FALSE)&amp;"?subject="&amp;_xlfn.CONCAT(C63," - APPLICANT for ",A63)&amp;"&amp;cc="&amp;'CONCAT Codes'!$A$32&amp;"&amp;body="&amp;D63&amp;"%0A%0APlease see my resume and bio for the above tour.","Click HERE to apply")</f>
        <v>Click HERE to apply</v>
      </c>
      <c r="L63" s="63" t="s">
        <v>744</v>
      </c>
    </row>
    <row r="64" spans="1:13" ht="54.6" customHeight="1">
      <c r="A64" s="1" t="s">
        <v>611</v>
      </c>
      <c r="B64" s="24" t="s">
        <v>42</v>
      </c>
      <c r="C64" s="24" t="s">
        <v>529</v>
      </c>
      <c r="D64" s="15" t="s">
        <v>572</v>
      </c>
      <c r="E64" s="25" t="s">
        <v>629</v>
      </c>
      <c r="F64" s="24" t="s">
        <v>1</v>
      </c>
      <c r="G64" s="24" t="s">
        <v>45</v>
      </c>
      <c r="H64" s="24" t="s">
        <v>10</v>
      </c>
      <c r="I64" s="3" t="s">
        <v>344</v>
      </c>
      <c r="J64" s="58" t="s">
        <v>4</v>
      </c>
      <c r="K64" s="77" t="str">
        <f>HYPERLINK("mailto:"&amp;VLOOKUP(L64,'CONCAT Codes'!$A$14:$G$25,5,FALSE)&amp;"?subject="&amp;_xlfn.CONCAT(C64," - APPLICANT for ",A64)&amp;"&amp;cc="&amp;'CONCAT Codes'!$A$32&amp;"&amp;body="&amp;D64&amp;"%0A%0APlease see my resume and bio for the above tour.","Click HERE to apply")</f>
        <v>Click HERE to apply</v>
      </c>
      <c r="L64" s="63" t="s">
        <v>744</v>
      </c>
    </row>
    <row r="65" spans="1:12" ht="54.6" customHeight="1">
      <c r="A65" s="1" t="s">
        <v>340</v>
      </c>
      <c r="B65" s="24" t="s">
        <v>47</v>
      </c>
      <c r="C65" s="24" t="s">
        <v>341</v>
      </c>
      <c r="D65" s="15" t="s">
        <v>342</v>
      </c>
      <c r="E65" s="25" t="s">
        <v>346</v>
      </c>
      <c r="F65" s="24" t="s">
        <v>28</v>
      </c>
      <c r="G65" s="24" t="s">
        <v>335</v>
      </c>
      <c r="H65" s="24" t="s">
        <v>343</v>
      </c>
      <c r="I65" s="3" t="s">
        <v>344</v>
      </c>
      <c r="J65" s="58" t="s">
        <v>4</v>
      </c>
      <c r="K65" s="77" t="str">
        <f>HYPERLINK("mailto:"&amp;VLOOKUP(L65,'CONCAT Codes'!$A$14:$G$25,5,FALSE)&amp;"?subject="&amp;_xlfn.CONCAT(C65," - APPLICANT for ",A65)&amp;"&amp;cc="&amp;'CONCAT Codes'!$A$32&amp;"&amp;body="&amp;D65&amp;"%0A%0APlease see my resume and bio for the above tour.","Click HERE to apply")</f>
        <v>Click HERE to apply</v>
      </c>
      <c r="L65" s="63" t="s">
        <v>77</v>
      </c>
    </row>
    <row r="66" spans="1:12" ht="54.6" customHeight="1">
      <c r="A66" s="1" t="s">
        <v>616</v>
      </c>
      <c r="B66" s="24" t="s">
        <v>7</v>
      </c>
      <c r="C66" s="24" t="s">
        <v>617</v>
      </c>
      <c r="D66" s="15" t="s">
        <v>618</v>
      </c>
      <c r="E66" s="25" t="s">
        <v>633</v>
      </c>
      <c r="F66" s="24" t="s">
        <v>1</v>
      </c>
      <c r="G66" s="24" t="s">
        <v>347</v>
      </c>
      <c r="H66" s="24" t="s">
        <v>619</v>
      </c>
      <c r="I66" s="3" t="s">
        <v>15</v>
      </c>
      <c r="J66" s="58" t="s">
        <v>4</v>
      </c>
      <c r="K66" s="77" t="str">
        <f>HYPERLINK("mailto:"&amp;VLOOKUP(L66,'CONCAT Codes'!$A$14:$G$25,5,FALSE)&amp;"?subject="&amp;_xlfn.CONCAT(C66," - APPLICANT for ",A66)&amp;"&amp;cc="&amp;'CONCAT Codes'!$A$32&amp;"&amp;body="&amp;D66&amp;"%0A%0APlease see my resume and bio for the above tour.","Click HERE to apply")</f>
        <v>Click HERE to apply</v>
      </c>
      <c r="L66" s="63" t="s">
        <v>77</v>
      </c>
    </row>
    <row r="67" spans="1:12" ht="54.6" customHeight="1">
      <c r="A67" s="1" t="s">
        <v>636</v>
      </c>
      <c r="B67" s="24" t="s">
        <v>47</v>
      </c>
      <c r="C67" s="24" t="s">
        <v>637</v>
      </c>
      <c r="D67" s="15" t="s">
        <v>638</v>
      </c>
      <c r="E67" s="25" t="s">
        <v>734</v>
      </c>
      <c r="F67" s="24" t="s">
        <v>28</v>
      </c>
      <c r="G67" s="24" t="s">
        <v>481</v>
      </c>
      <c r="H67" s="24" t="s">
        <v>49</v>
      </c>
      <c r="I67" s="3" t="s">
        <v>15</v>
      </c>
      <c r="J67" s="58" t="s">
        <v>4</v>
      </c>
      <c r="K67" s="77" t="str">
        <f>HYPERLINK("mailto:"&amp;VLOOKUP(L67,'CONCAT Codes'!$A$14:$G$25,5,FALSE)&amp;"?subject="&amp;_xlfn.CONCAT(C67," - APPLICANT for ",A67)&amp;"&amp;cc="&amp;'CONCAT Codes'!$A$32&amp;"&amp;body="&amp;D67&amp;"%0A%0APlease see my resume and bio for the above tour.","Click HERE to apply")</f>
        <v>Click HERE to apply</v>
      </c>
      <c r="L67" s="63" t="s">
        <v>77</v>
      </c>
    </row>
    <row r="68" spans="1:12" ht="54.6" customHeight="1">
      <c r="A68" s="1" t="s">
        <v>378</v>
      </c>
      <c r="B68" s="24" t="s">
        <v>47</v>
      </c>
      <c r="C68" s="24" t="s">
        <v>217</v>
      </c>
      <c r="D68" s="15" t="s">
        <v>218</v>
      </c>
      <c r="E68" s="25" t="s">
        <v>385</v>
      </c>
      <c r="F68" s="24" t="s">
        <v>1</v>
      </c>
      <c r="G68" s="24" t="s">
        <v>36</v>
      </c>
      <c r="H68" s="24" t="s">
        <v>49</v>
      </c>
      <c r="I68" s="3" t="s">
        <v>15</v>
      </c>
      <c r="J68" s="58" t="s">
        <v>4</v>
      </c>
      <c r="K68" s="77" t="str">
        <f>HYPERLINK("mailto:"&amp;VLOOKUP(L68,'CONCAT Codes'!$A$14:$G$25,5,FALSE)&amp;"?subject="&amp;_xlfn.CONCAT(C68," - APPLICANT for ",A68)&amp;"&amp;cc="&amp;'CONCAT Codes'!$A$32&amp;"&amp;body="&amp;D68&amp;"%0A%0APlease see my resume and bio for the above tour.","Click HERE to apply")</f>
        <v>Click HERE to apply</v>
      </c>
      <c r="L68" s="63" t="s">
        <v>77</v>
      </c>
    </row>
    <row r="69" spans="1:12" ht="54.6" customHeight="1">
      <c r="A69" s="1" t="s">
        <v>256</v>
      </c>
      <c r="B69" s="24" t="s">
        <v>11</v>
      </c>
      <c r="C69" s="24" t="s">
        <v>48</v>
      </c>
      <c r="D69" s="15" t="s">
        <v>257</v>
      </c>
      <c r="E69" s="25" t="s">
        <v>260</v>
      </c>
      <c r="F69" s="24" t="s">
        <v>28</v>
      </c>
      <c r="G69" s="24" t="s">
        <v>258</v>
      </c>
      <c r="H69" s="24" t="s">
        <v>49</v>
      </c>
      <c r="I69" s="3" t="s">
        <v>15</v>
      </c>
      <c r="J69" s="58" t="s">
        <v>4</v>
      </c>
      <c r="K69" s="77" t="str">
        <f>HYPERLINK("mailto:"&amp;VLOOKUP(L69,'CONCAT Codes'!$A$14:$G$25,5,FALSE)&amp;"?subject="&amp;_xlfn.CONCAT(C69," - APPLICANT for ",A69)&amp;"&amp;cc="&amp;'CONCAT Codes'!$A$32&amp;"&amp;body="&amp;D69&amp;"%0A%0APlease see my resume and bio for the above tour.","Click HERE to apply")</f>
        <v>Click HERE to apply</v>
      </c>
      <c r="L69" s="63" t="s">
        <v>74</v>
      </c>
    </row>
    <row r="70" spans="1:12" ht="54.6" customHeight="1">
      <c r="A70" s="1" t="s">
        <v>408</v>
      </c>
      <c r="B70" s="24" t="s">
        <v>11</v>
      </c>
      <c r="C70" s="24" t="s">
        <v>409</v>
      </c>
      <c r="D70" s="15" t="s">
        <v>410</v>
      </c>
      <c r="E70" s="25" t="s">
        <v>418</v>
      </c>
      <c r="F70" s="24" t="s">
        <v>28</v>
      </c>
      <c r="G70" s="24" t="s">
        <v>31</v>
      </c>
      <c r="H70" s="24" t="s">
        <v>49</v>
      </c>
      <c r="I70" s="3" t="s">
        <v>15</v>
      </c>
      <c r="J70" s="58" t="s">
        <v>4</v>
      </c>
      <c r="K70" s="77" t="str">
        <f>HYPERLINK("mailto:"&amp;VLOOKUP(L70,'CONCAT Codes'!$A$14:$G$25,5,FALSE)&amp;"?subject="&amp;_xlfn.CONCAT(C70," - APPLICANT for ",A70)&amp;"&amp;cc="&amp;'CONCAT Codes'!$A$32&amp;"&amp;body="&amp;D70&amp;"%0A%0APlease see my resume and bio for the above tour.","Click HERE to apply")</f>
        <v>Click HERE to apply</v>
      </c>
      <c r="L70" s="63" t="s">
        <v>74</v>
      </c>
    </row>
    <row r="71" spans="1:12" ht="54.6" customHeight="1">
      <c r="A71" s="1" t="s">
        <v>662</v>
      </c>
      <c r="B71" s="24" t="s">
        <v>2</v>
      </c>
      <c r="C71" s="24" t="s">
        <v>663</v>
      </c>
      <c r="D71" s="15" t="s">
        <v>664</v>
      </c>
      <c r="E71" s="25" t="s">
        <v>673</v>
      </c>
      <c r="F71" s="24" t="s">
        <v>28</v>
      </c>
      <c r="G71" s="24" t="s">
        <v>31</v>
      </c>
      <c r="H71" s="24" t="s">
        <v>665</v>
      </c>
      <c r="I71" s="3" t="s">
        <v>15</v>
      </c>
      <c r="J71" s="58" t="s">
        <v>4</v>
      </c>
      <c r="K71" s="77" t="str">
        <f>HYPERLINK("mailto:"&amp;VLOOKUP(L71,'CONCAT Codes'!$A$14:$G$25,5,FALSE)&amp;"?subject="&amp;_xlfn.CONCAT(C71," - APPLICANT for ",A71)&amp;"&amp;cc="&amp;'CONCAT Codes'!$A$32&amp;"&amp;body="&amp;D71&amp;"%0A%0APlease see my resume and bio for the above tour.","Click HERE to apply")</f>
        <v>Click HERE to apply</v>
      </c>
      <c r="L71" s="63" t="s">
        <v>72</v>
      </c>
    </row>
    <row r="72" spans="1:12" ht="54.6" customHeight="1">
      <c r="A72" s="1" t="s">
        <v>692</v>
      </c>
      <c r="B72" s="24" t="s">
        <v>2</v>
      </c>
      <c r="C72" s="24" t="s">
        <v>663</v>
      </c>
      <c r="D72" s="15" t="s">
        <v>693</v>
      </c>
      <c r="E72" s="25" t="s">
        <v>701</v>
      </c>
      <c r="F72" s="24" t="s">
        <v>28</v>
      </c>
      <c r="G72" s="24" t="s">
        <v>31</v>
      </c>
      <c r="H72" s="24" t="s">
        <v>665</v>
      </c>
      <c r="I72" s="3" t="s">
        <v>15</v>
      </c>
      <c r="J72" s="58" t="s">
        <v>4</v>
      </c>
      <c r="K72" s="77" t="str">
        <f>HYPERLINK("mailto:"&amp;VLOOKUP(L72,'CONCAT Codes'!$A$14:$G$25,5,FALSE)&amp;"?subject="&amp;_xlfn.CONCAT(C72," - APPLICANT for ",A72)&amp;"&amp;cc="&amp;'CONCAT Codes'!$A$32&amp;"&amp;body="&amp;D72&amp;"%0A%0APlease see my resume and bio for the above tour.","Click HERE to apply")</f>
        <v>Click HERE to apply</v>
      </c>
      <c r="L72" s="63" t="s">
        <v>72</v>
      </c>
    </row>
    <row r="73" spans="1:12" ht="54.6" customHeight="1">
      <c r="A73" s="1" t="s">
        <v>804</v>
      </c>
      <c r="B73" s="24" t="s">
        <v>2</v>
      </c>
      <c r="C73" s="24" t="s">
        <v>663</v>
      </c>
      <c r="D73" s="15" t="s">
        <v>422</v>
      </c>
      <c r="E73" s="25" t="s">
        <v>814</v>
      </c>
      <c r="F73" s="24" t="s">
        <v>28</v>
      </c>
      <c r="G73" s="24" t="s">
        <v>60</v>
      </c>
      <c r="H73" s="24" t="s">
        <v>665</v>
      </c>
      <c r="I73" s="3" t="s">
        <v>15</v>
      </c>
      <c r="J73" s="58" t="s">
        <v>4</v>
      </c>
      <c r="K73" s="84" t="str">
        <f>HYPERLINK("mailto:"&amp;VLOOKUP(L73,'CONCAT Codes'!$A$14:$G$25,5,FALSE)&amp;"?subject="&amp;_xlfn.CONCAT(C73," - APPLICANT for ",A73)&amp;"&amp;cc="&amp;'CONCAT Codes'!$A$32&amp;"&amp;body="&amp;D73&amp;"%0A%0APlease see my resume and bio for the above tour.","Click HERE to apply")</f>
        <v>Click HERE to apply</v>
      </c>
      <c r="L73" s="63" t="s">
        <v>72</v>
      </c>
    </row>
    <row r="74" spans="1:12" ht="54.6" customHeight="1">
      <c r="A74" s="1" t="s">
        <v>457</v>
      </c>
      <c r="B74" s="24" t="s">
        <v>2</v>
      </c>
      <c r="C74" s="24" t="s">
        <v>52</v>
      </c>
      <c r="D74" s="15" t="s">
        <v>458</v>
      </c>
      <c r="E74" s="25" t="s">
        <v>466</v>
      </c>
      <c r="F74" s="24" t="s">
        <v>28</v>
      </c>
      <c r="G74" s="24" t="s">
        <v>32</v>
      </c>
      <c r="H74" s="24" t="s">
        <v>53</v>
      </c>
      <c r="I74" s="3" t="s">
        <v>15</v>
      </c>
      <c r="J74" s="58" t="s">
        <v>4</v>
      </c>
      <c r="K74" s="77" t="str">
        <f>HYPERLINK("mailto:"&amp;VLOOKUP(L74,'CONCAT Codes'!$A$14:$G$25,5,FALSE)&amp;"?subject="&amp;_xlfn.CONCAT(C74," - APPLICANT for ",A74)&amp;"&amp;cc="&amp;'CONCAT Codes'!$A$32&amp;"&amp;body="&amp;D74&amp;"%0A%0APlease see my resume and bio for the above tour.","Click HERE to apply")</f>
        <v>Click HERE to apply</v>
      </c>
      <c r="L74" s="63" t="s">
        <v>97</v>
      </c>
    </row>
    <row r="75" spans="1:12" ht="54.6" customHeight="1">
      <c r="A75" s="1" t="s">
        <v>215</v>
      </c>
      <c r="B75" s="24" t="s">
        <v>2</v>
      </c>
      <c r="C75" s="24" t="s">
        <v>52</v>
      </c>
      <c r="D75" s="15" t="s">
        <v>787</v>
      </c>
      <c r="E75" s="25" t="s">
        <v>220</v>
      </c>
      <c r="F75" s="24" t="s">
        <v>28</v>
      </c>
      <c r="G75" s="24" t="s">
        <v>36</v>
      </c>
      <c r="H75" s="24" t="s">
        <v>53</v>
      </c>
      <c r="I75" s="3" t="s">
        <v>15</v>
      </c>
      <c r="J75" s="58" t="s">
        <v>4</v>
      </c>
      <c r="K75" s="77" t="str">
        <f>HYPERLINK("mailto:"&amp;VLOOKUP(L75,'CONCAT Codes'!$A$14:$G$25,5,FALSE)&amp;"?subject="&amp;_xlfn.CONCAT(C75," - APPLICANT for ",A75)&amp;"&amp;cc="&amp;'CONCAT Codes'!$A$32&amp;"&amp;body="&amp;D75&amp;"%0A%0APlease see my resume and bio for the above tour.","Click HERE to apply")</f>
        <v>Click HERE to apply</v>
      </c>
      <c r="L75" s="63" t="s">
        <v>97</v>
      </c>
    </row>
    <row r="76" spans="1:12" ht="54.6" customHeight="1">
      <c r="A76" s="1" t="s">
        <v>361</v>
      </c>
      <c r="B76" s="24" t="s">
        <v>2</v>
      </c>
      <c r="C76" s="24" t="s">
        <v>52</v>
      </c>
      <c r="D76" s="15" t="s">
        <v>362</v>
      </c>
      <c r="E76" s="25" t="s">
        <v>370</v>
      </c>
      <c r="F76" s="24" t="s">
        <v>28</v>
      </c>
      <c r="G76" s="24" t="s">
        <v>363</v>
      </c>
      <c r="H76" s="24" t="s">
        <v>53</v>
      </c>
      <c r="I76" s="3" t="s">
        <v>15</v>
      </c>
      <c r="J76" s="58" t="s">
        <v>4</v>
      </c>
      <c r="K76" s="77" t="str">
        <f>HYPERLINK("mailto:"&amp;VLOOKUP(L76,'CONCAT Codes'!$A$14:$G$25,5,FALSE)&amp;"?subject="&amp;_xlfn.CONCAT(C76," - APPLICANT for ",A76)&amp;"&amp;cc="&amp;'CONCAT Codes'!$A$32&amp;"&amp;body="&amp;D76&amp;"%0A%0APlease see my resume and bio for the above tour.","Click HERE to apply")</f>
        <v>Click HERE to apply</v>
      </c>
      <c r="L76" s="63" t="s">
        <v>97</v>
      </c>
    </row>
    <row r="77" spans="1:12" ht="54.6" customHeight="1">
      <c r="A77" s="1" t="s">
        <v>459</v>
      </c>
      <c r="B77" s="24" t="s">
        <v>2</v>
      </c>
      <c r="C77" s="24" t="s">
        <v>52</v>
      </c>
      <c r="D77" s="15" t="s">
        <v>460</v>
      </c>
      <c r="E77" s="25" t="s">
        <v>467</v>
      </c>
      <c r="F77" s="24" t="s">
        <v>28</v>
      </c>
      <c r="G77" s="24" t="s">
        <v>32</v>
      </c>
      <c r="H77" s="24" t="s">
        <v>53</v>
      </c>
      <c r="I77" s="3" t="s">
        <v>15</v>
      </c>
      <c r="J77" s="58" t="s">
        <v>4</v>
      </c>
      <c r="K77" s="77" t="str">
        <f>HYPERLINK("mailto:"&amp;VLOOKUP(L77,'CONCAT Codes'!$A$14:$G$25,5,FALSE)&amp;"?subject="&amp;_xlfn.CONCAT(C77," - APPLICANT for ",A77)&amp;"&amp;cc="&amp;'CONCAT Codes'!$A$32&amp;"&amp;body="&amp;D77&amp;"%0A%0APlease see my resume and bio for the above tour.","Click HERE to apply")</f>
        <v>Click HERE to apply</v>
      </c>
      <c r="L77" s="63" t="s">
        <v>97</v>
      </c>
    </row>
    <row r="78" spans="1:12" ht="54.6" customHeight="1">
      <c r="A78" s="1" t="s">
        <v>485</v>
      </c>
      <c r="B78" s="24" t="s">
        <v>2</v>
      </c>
      <c r="C78" s="24" t="s">
        <v>52</v>
      </c>
      <c r="D78" s="15" t="s">
        <v>486</v>
      </c>
      <c r="E78" s="25" t="s">
        <v>492</v>
      </c>
      <c r="F78" s="24" t="s">
        <v>28</v>
      </c>
      <c r="G78" s="24" t="s">
        <v>487</v>
      </c>
      <c r="H78" s="24" t="s">
        <v>53</v>
      </c>
      <c r="I78" s="3" t="s">
        <v>15</v>
      </c>
      <c r="J78" s="58" t="s">
        <v>4</v>
      </c>
      <c r="K78" s="77" t="str">
        <f>HYPERLINK("mailto:"&amp;VLOOKUP(L78,'CONCAT Codes'!$A$14:$G$25,5,FALSE)&amp;"?subject="&amp;_xlfn.CONCAT(C78," - APPLICANT for ",A78)&amp;"&amp;cc="&amp;'CONCAT Codes'!$A$32&amp;"&amp;body="&amp;D78&amp;"%0A%0APlease see my resume and bio for the above tour.","Click HERE to apply")</f>
        <v>Click HERE to apply</v>
      </c>
      <c r="L78" s="63" t="s">
        <v>97</v>
      </c>
    </row>
    <row r="79" spans="1:12" ht="54.6" customHeight="1">
      <c r="A79" s="24" t="s">
        <v>760</v>
      </c>
      <c r="B79" s="24" t="s">
        <v>2</v>
      </c>
      <c r="C79" s="24" t="s">
        <v>52</v>
      </c>
      <c r="D79" s="1" t="s">
        <v>761</v>
      </c>
      <c r="E79" s="24" t="s">
        <v>781</v>
      </c>
      <c r="F79" s="25" t="s">
        <v>28</v>
      </c>
      <c r="G79" s="25" t="s">
        <v>451</v>
      </c>
      <c r="H79" s="25" t="s">
        <v>53</v>
      </c>
      <c r="I79" s="3" t="s">
        <v>15</v>
      </c>
      <c r="J79" s="69" t="s">
        <v>4</v>
      </c>
      <c r="K79" s="77" t="str">
        <f>HYPERLINK("mailto:"&amp;VLOOKUP(L79,'CONCAT Codes'!$A$14:$G$25,5,FALSE)&amp;"?subject="&amp;_xlfn.CONCAT(C79," - APPLICANT for ",A79)&amp;"&amp;cc="&amp;'CONCAT Codes'!$A$32&amp;"&amp;body="&amp;D79&amp;"%0A%0APlease see my resume and bio for the above tour.","Click HERE to apply")</f>
        <v>Click HERE to apply</v>
      </c>
      <c r="L79" s="25" t="s">
        <v>97</v>
      </c>
    </row>
    <row r="80" spans="1:12" ht="54.6" customHeight="1">
      <c r="A80" s="1" t="s">
        <v>831</v>
      </c>
      <c r="B80" s="24" t="s">
        <v>2</v>
      </c>
      <c r="C80" s="24" t="s">
        <v>52</v>
      </c>
      <c r="D80" s="15" t="s">
        <v>832</v>
      </c>
      <c r="E80" s="25" t="s">
        <v>860</v>
      </c>
      <c r="F80" s="24" t="s">
        <v>28</v>
      </c>
      <c r="G80" s="24" t="s">
        <v>63</v>
      </c>
      <c r="H80" s="24" t="s">
        <v>53</v>
      </c>
      <c r="I80" s="3" t="s">
        <v>15</v>
      </c>
      <c r="J80" s="58" t="s">
        <v>4</v>
      </c>
      <c r="K80" s="84" t="str">
        <f>HYPERLINK("mailto:"&amp;VLOOKUP(L80,'CONCAT Codes'!$A$14:$G$25,5,FALSE)&amp;"?subject="&amp;_xlfn.CONCAT(C80," - APPLICANT for ",A80)&amp;"&amp;cc="&amp;'CONCAT Codes'!$A$32&amp;"&amp;body="&amp;D80&amp;"%0A%0APlease see my resume and bio for the above tour.","Click HERE to apply")</f>
        <v>Click HERE to apply</v>
      </c>
      <c r="L80" s="63" t="s">
        <v>97</v>
      </c>
    </row>
    <row r="81" spans="1:12" ht="54.6" customHeight="1">
      <c r="A81" s="1" t="s">
        <v>900</v>
      </c>
      <c r="B81" s="24" t="s">
        <v>2</v>
      </c>
      <c r="C81" s="24" t="s">
        <v>52</v>
      </c>
      <c r="D81" s="15" t="s">
        <v>901</v>
      </c>
      <c r="E81" s="25" t="s">
        <v>913</v>
      </c>
      <c r="F81" s="24" t="s">
        <v>28</v>
      </c>
      <c r="G81" s="24" t="s">
        <v>67</v>
      </c>
      <c r="H81" s="24" t="s">
        <v>53</v>
      </c>
      <c r="I81" s="3" t="s">
        <v>15</v>
      </c>
      <c r="J81" s="58" t="s">
        <v>4</v>
      </c>
      <c r="K81" s="84" t="str">
        <f>HYPERLINK("mailto:"&amp;VLOOKUP(L81,'CONCAT Codes'!$A$14:$G$25,5,FALSE)&amp;"?subject="&amp;_xlfn.CONCAT(C81," - APPLICANT for ",A81)&amp;"&amp;cc="&amp;'CONCAT Codes'!$A$32&amp;"&amp;body="&amp;D81&amp;"%0A%0APlease see my resume and bio for the above tour.","Click HERE to apply")</f>
        <v>Click HERE to apply</v>
      </c>
      <c r="L81" s="63" t="s">
        <v>97</v>
      </c>
    </row>
    <row r="82" spans="1:12" ht="54.6" customHeight="1">
      <c r="A82" s="1" t="s">
        <v>902</v>
      </c>
      <c r="B82" s="24" t="s">
        <v>2</v>
      </c>
      <c r="C82" s="24" t="s">
        <v>52</v>
      </c>
      <c r="D82" s="15" t="s">
        <v>903</v>
      </c>
      <c r="E82" s="25" t="s">
        <v>914</v>
      </c>
      <c r="F82" s="24" t="s">
        <v>28</v>
      </c>
      <c r="G82" s="24" t="s">
        <v>32</v>
      </c>
      <c r="H82" s="24" t="s">
        <v>53</v>
      </c>
      <c r="I82" s="3" t="s">
        <v>15</v>
      </c>
      <c r="J82" s="58" t="s">
        <v>4</v>
      </c>
      <c r="K82" s="84" t="str">
        <f>HYPERLINK("mailto:"&amp;VLOOKUP(L82,'CONCAT Codes'!$A$14:$G$25,5,FALSE)&amp;"?subject="&amp;_xlfn.CONCAT(C82," - APPLICANT for ",A82)&amp;"&amp;cc="&amp;'CONCAT Codes'!$A$32&amp;"&amp;body="&amp;D82&amp;"%0A%0APlease see my resume and bio for the above tour.","Click HERE to apply")</f>
        <v>Click HERE to apply</v>
      </c>
      <c r="L82" s="63" t="s">
        <v>97</v>
      </c>
    </row>
    <row r="83" spans="1:12" ht="54.6" customHeight="1">
      <c r="A83" s="1" t="s">
        <v>904</v>
      </c>
      <c r="B83" s="24" t="s">
        <v>2</v>
      </c>
      <c r="C83" s="24" t="s">
        <v>52</v>
      </c>
      <c r="D83" s="15" t="s">
        <v>500</v>
      </c>
      <c r="E83" s="25" t="s">
        <v>915</v>
      </c>
      <c r="F83" s="24" t="s">
        <v>28</v>
      </c>
      <c r="G83" s="24" t="s">
        <v>63</v>
      </c>
      <c r="H83" s="24" t="s">
        <v>53</v>
      </c>
      <c r="I83" s="3" t="s">
        <v>15</v>
      </c>
      <c r="J83" s="58" t="s">
        <v>4</v>
      </c>
      <c r="K83" s="84" t="str">
        <f>HYPERLINK("mailto:"&amp;VLOOKUP(L83,'CONCAT Codes'!$A$14:$G$25,5,FALSE)&amp;"?subject="&amp;_xlfn.CONCAT(C83," - APPLICANT for ",A83)&amp;"&amp;cc="&amp;'CONCAT Codes'!$A$32&amp;"&amp;body="&amp;D83&amp;"%0A%0APlease see my resume and bio for the above tour.","Click HERE to apply")</f>
        <v>Click HERE to apply</v>
      </c>
      <c r="L83" s="63" t="s">
        <v>97</v>
      </c>
    </row>
    <row r="84" spans="1:12" ht="54.6" customHeight="1">
      <c r="A84" s="1" t="s">
        <v>919</v>
      </c>
      <c r="B84" s="24" t="s">
        <v>2</v>
      </c>
      <c r="C84" s="24" t="s">
        <v>663</v>
      </c>
      <c r="D84" s="15" t="s">
        <v>920</v>
      </c>
      <c r="E84" s="25" t="s">
        <v>932</v>
      </c>
      <c r="F84" s="24" t="s">
        <v>28</v>
      </c>
      <c r="G84" s="24" t="s">
        <v>45</v>
      </c>
      <c r="H84" s="24" t="s">
        <v>665</v>
      </c>
      <c r="I84" s="3" t="s">
        <v>15</v>
      </c>
      <c r="J84" s="58" t="s">
        <v>4</v>
      </c>
      <c r="K84" s="84" t="str">
        <f>HYPERLINK("mailto:"&amp;VLOOKUP(L84,'CONCAT Codes'!$A$14:$G$25,5,FALSE)&amp;"?subject="&amp;_xlfn.CONCAT(C84," - APPLICANT for ",A84)&amp;"&amp;cc="&amp;'CONCAT Codes'!$A$32&amp;"&amp;body="&amp;D84&amp;"%0A%0APlease see my resume and bio for the above tour.","Click HERE to apply")</f>
        <v>Click HERE to apply</v>
      </c>
      <c r="L84" s="63" t="s">
        <v>72</v>
      </c>
    </row>
    <row r="85" spans="1:12" ht="54.6" customHeight="1">
      <c r="A85" s="1" t="s">
        <v>389</v>
      </c>
      <c r="B85" s="24" t="s">
        <v>47</v>
      </c>
      <c r="C85" s="24" t="s">
        <v>390</v>
      </c>
      <c r="D85" s="15" t="s">
        <v>391</v>
      </c>
      <c r="E85" s="25" t="s">
        <v>403</v>
      </c>
      <c r="F85" s="24" t="s">
        <v>28</v>
      </c>
      <c r="G85" s="24" t="s">
        <v>392</v>
      </c>
      <c r="H85" s="24" t="s">
        <v>268</v>
      </c>
      <c r="I85" s="3" t="s">
        <v>404</v>
      </c>
      <c r="J85" s="58" t="s">
        <v>4</v>
      </c>
      <c r="K85" s="77" t="str">
        <f>HYPERLINK("mailto:"&amp;VLOOKUP(L85,'CONCAT Codes'!$A$14:$G$25,5,FALSE)&amp;"?subject="&amp;_xlfn.CONCAT(C85," - APPLICANT for ",A85)&amp;"&amp;cc="&amp;'CONCAT Codes'!$A$32&amp;"&amp;body="&amp;D85&amp;"%0A%0APlease see my resume and bio for the above tour.","Click HERE to apply")</f>
        <v>Click HERE to apply</v>
      </c>
      <c r="L85" s="63" t="s">
        <v>77</v>
      </c>
    </row>
    <row r="86" spans="1:12" ht="54.6" customHeight="1">
      <c r="A86" s="1" t="s">
        <v>471</v>
      </c>
      <c r="B86" s="24" t="s">
        <v>42</v>
      </c>
      <c r="C86" s="24" t="s">
        <v>329</v>
      </c>
      <c r="D86" s="15" t="s">
        <v>472</v>
      </c>
      <c r="E86" s="25" t="s">
        <v>495</v>
      </c>
      <c r="F86" s="24" t="s">
        <v>1</v>
      </c>
      <c r="G86" s="24" t="s">
        <v>473</v>
      </c>
      <c r="H86" s="24" t="s">
        <v>330</v>
      </c>
      <c r="I86" s="3" t="s">
        <v>331</v>
      </c>
      <c r="J86" s="58" t="s">
        <v>4</v>
      </c>
      <c r="K86" s="77" t="str">
        <f>HYPERLINK("mailto:"&amp;VLOOKUP(L86,'CONCAT Codes'!$A$14:$G$25,5,FALSE)&amp;"?subject="&amp;_xlfn.CONCAT(C86," - APPLICANT for ",A86)&amp;"&amp;cc="&amp;'CONCAT Codes'!$A$32&amp;"&amp;body="&amp;D86&amp;"%0A%0APlease see my resume and bio for the above tour.","Click HERE to apply")</f>
        <v>Click HERE to apply</v>
      </c>
      <c r="L86" s="63" t="s">
        <v>744</v>
      </c>
    </row>
    <row r="87" spans="1:12" ht="54.6" customHeight="1">
      <c r="A87" s="1" t="s">
        <v>659</v>
      </c>
      <c r="B87" s="24" t="s">
        <v>42</v>
      </c>
      <c r="C87" s="24" t="s">
        <v>660</v>
      </c>
      <c r="D87" s="15" t="s">
        <v>661</v>
      </c>
      <c r="E87" s="25" t="s">
        <v>672</v>
      </c>
      <c r="F87" s="24" t="s">
        <v>1</v>
      </c>
      <c r="G87" s="24" t="s">
        <v>45</v>
      </c>
      <c r="H87" s="24" t="s">
        <v>469</v>
      </c>
      <c r="I87" s="3" t="s">
        <v>470</v>
      </c>
      <c r="J87" s="58" t="s">
        <v>4</v>
      </c>
      <c r="K87" s="77" t="str">
        <f>HYPERLINK("mailto:"&amp;VLOOKUP(L87,'CONCAT Codes'!$A$14:$G$25,5,FALSE)&amp;"?subject="&amp;_xlfn.CONCAT(C87," - APPLICANT for ",A87)&amp;"&amp;cc="&amp;'CONCAT Codes'!$A$32&amp;"&amp;body="&amp;D87&amp;"%0A%0APlease see my resume and bio for the above tour.","Click HERE to apply")</f>
        <v>Click HERE to apply</v>
      </c>
      <c r="L87" s="63" t="s">
        <v>744</v>
      </c>
    </row>
    <row r="88" spans="1:12" ht="54.6" customHeight="1">
      <c r="A88" s="1" t="s">
        <v>452</v>
      </c>
      <c r="B88" s="24" t="s">
        <v>42</v>
      </c>
      <c r="C88" s="24" t="s">
        <v>453</v>
      </c>
      <c r="D88" s="15" t="s">
        <v>454</v>
      </c>
      <c r="E88" s="25" t="s">
        <v>465</v>
      </c>
      <c r="F88" s="24" t="s">
        <v>1</v>
      </c>
      <c r="G88" s="24" t="s">
        <v>46</v>
      </c>
      <c r="H88" s="24" t="s">
        <v>455</v>
      </c>
      <c r="I88" s="3" t="s">
        <v>456</v>
      </c>
      <c r="J88" s="58" t="s">
        <v>4</v>
      </c>
      <c r="K88" s="77" t="str">
        <f>HYPERLINK("mailto:"&amp;VLOOKUP(L88,'CONCAT Codes'!$A$14:$G$25,5,FALSE)&amp;"?subject="&amp;_xlfn.CONCAT(C88," - APPLICANT for ",A88)&amp;"&amp;cc="&amp;'CONCAT Codes'!$A$32&amp;"&amp;body="&amp;D88&amp;"%0A%0APlease see my resume and bio for the above tour.","Click HERE to apply")</f>
        <v>Click HERE to apply</v>
      </c>
      <c r="L88" s="63" t="s">
        <v>744</v>
      </c>
    </row>
    <row r="89" spans="1:12" ht="54.6" customHeight="1">
      <c r="A89" s="1" t="s">
        <v>816</v>
      </c>
      <c r="B89" s="24" t="s">
        <v>9</v>
      </c>
      <c r="C89" s="24" t="s">
        <v>367</v>
      </c>
      <c r="D89" s="15" t="s">
        <v>817</v>
      </c>
      <c r="E89" s="25" t="s">
        <v>851</v>
      </c>
      <c r="F89" s="24" t="s">
        <v>1</v>
      </c>
      <c r="G89" s="24" t="s">
        <v>36</v>
      </c>
      <c r="H89" s="24" t="s">
        <v>818</v>
      </c>
      <c r="I89" s="3" t="s">
        <v>456</v>
      </c>
      <c r="J89" s="58" t="s">
        <v>4</v>
      </c>
      <c r="K89" s="84" t="str">
        <f>HYPERLINK("mailto:"&amp;VLOOKUP(L89,'CONCAT Codes'!$A$14:$G$25,5,FALSE)&amp;"?subject="&amp;_xlfn.CONCAT(C89," - APPLICANT for ",A89)&amp;"&amp;cc="&amp;'CONCAT Codes'!$A$32&amp;"&amp;body="&amp;D89&amp;"%0A%0APlease see my resume and bio for the above tour.","Click HERE to apply")</f>
        <v>Click HERE to apply</v>
      </c>
      <c r="L89" s="63" t="s">
        <v>97</v>
      </c>
    </row>
    <row r="90" spans="1:12" ht="54.6" customHeight="1">
      <c r="A90" s="1" t="s">
        <v>874</v>
      </c>
      <c r="B90" s="24" t="s">
        <v>42</v>
      </c>
      <c r="C90" s="24" t="s">
        <v>875</v>
      </c>
      <c r="D90" s="15" t="s">
        <v>876</v>
      </c>
      <c r="E90" s="25" t="s">
        <v>907</v>
      </c>
      <c r="F90" s="24" t="s">
        <v>1</v>
      </c>
      <c r="G90" s="24" t="s">
        <v>877</v>
      </c>
      <c r="H90" s="24" t="s">
        <v>878</v>
      </c>
      <c r="I90" s="3" t="s">
        <v>879</v>
      </c>
      <c r="J90" s="58" t="s">
        <v>4</v>
      </c>
      <c r="K90" s="84" t="str">
        <f>HYPERLINK("mailto:"&amp;VLOOKUP(L90,'CONCAT Codes'!$A$14:$G$25,5,FALSE)&amp;"?subject="&amp;_xlfn.CONCAT(C90," - APPLICANT for ",A90)&amp;"&amp;cc="&amp;'CONCAT Codes'!$A$32&amp;"&amp;body="&amp;D90&amp;"%0A%0APlease see my resume and bio for the above tour.","Click HERE to apply")</f>
        <v>Click HERE to apply</v>
      </c>
      <c r="L90" s="63" t="s">
        <v>744</v>
      </c>
    </row>
    <row r="91" spans="1:12" ht="54.6" customHeight="1">
      <c r="A91" s="24" t="s">
        <v>756</v>
      </c>
      <c r="B91" s="24" t="s">
        <v>2</v>
      </c>
      <c r="C91" s="24" t="s">
        <v>663</v>
      </c>
      <c r="D91" s="1" t="s">
        <v>757</v>
      </c>
      <c r="E91" s="24" t="s">
        <v>780</v>
      </c>
      <c r="F91" s="25" t="s">
        <v>28</v>
      </c>
      <c r="G91" s="25" t="s">
        <v>31</v>
      </c>
      <c r="H91" s="25" t="s">
        <v>758</v>
      </c>
      <c r="I91" s="3" t="s">
        <v>759</v>
      </c>
      <c r="J91" s="69" t="s">
        <v>4</v>
      </c>
      <c r="K91" s="77" t="str">
        <f>HYPERLINK("mailto:"&amp;VLOOKUP(L91,'CONCAT Codes'!$A$14:$G$25,5,FALSE)&amp;"?subject="&amp;_xlfn.CONCAT(C91," - APPLICANT for ",A91)&amp;"&amp;cc="&amp;'CONCAT Codes'!$A$32&amp;"&amp;body="&amp;D91&amp;"%0A%0APlease see my resume and bio for the above tour.","Click HERE to apply")</f>
        <v>Click HERE to apply</v>
      </c>
      <c r="L91" s="25" t="s">
        <v>72</v>
      </c>
    </row>
    <row r="92" spans="1:12" ht="54.6" customHeight="1">
      <c r="A92" s="1" t="s">
        <v>221</v>
      </c>
      <c r="B92" s="24" t="s">
        <v>7</v>
      </c>
      <c r="C92" s="24" t="s">
        <v>179</v>
      </c>
      <c r="D92" s="15" t="s">
        <v>222</v>
      </c>
      <c r="E92" s="25" t="s">
        <v>224</v>
      </c>
      <c r="F92" s="24" t="s">
        <v>1</v>
      </c>
      <c r="G92" s="24" t="s">
        <v>223</v>
      </c>
      <c r="H92" s="24" t="s">
        <v>180</v>
      </c>
      <c r="I92" s="3" t="s">
        <v>37</v>
      </c>
      <c r="J92" s="58" t="s">
        <v>4</v>
      </c>
      <c r="K92" s="77" t="str">
        <f>HYPERLINK("mailto:"&amp;VLOOKUP(L92,'CONCAT Codes'!$A$14:$G$25,5,FALSE)&amp;"?subject="&amp;_xlfn.CONCAT(C92," - APPLICANT for ",A92)&amp;"&amp;cc="&amp;'CONCAT Codes'!$A$32&amp;"&amp;body="&amp;D92&amp;"%0A%0APlease see my resume and bio for the above tour.","Click HERE to apply")</f>
        <v>Click HERE to apply</v>
      </c>
      <c r="L92" s="63" t="s">
        <v>77</v>
      </c>
    </row>
    <row r="93" spans="1:12" ht="54.6" customHeight="1">
      <c r="A93" s="1" t="s">
        <v>577</v>
      </c>
      <c r="B93" s="24" t="s">
        <v>7</v>
      </c>
      <c r="C93" s="24" t="s">
        <v>179</v>
      </c>
      <c r="D93" s="15" t="s">
        <v>578</v>
      </c>
      <c r="E93" s="25" t="s">
        <v>579</v>
      </c>
      <c r="F93" s="24" t="s">
        <v>28</v>
      </c>
      <c r="G93" s="24" t="s">
        <v>32</v>
      </c>
      <c r="H93" s="24" t="s">
        <v>180</v>
      </c>
      <c r="I93" s="3" t="s">
        <v>37</v>
      </c>
      <c r="J93" s="69" t="s">
        <v>4</v>
      </c>
      <c r="K93" s="77" t="str">
        <f>HYPERLINK("mailto:"&amp;VLOOKUP(L93,'CONCAT Codes'!$A$14:$G$25,5,FALSE)&amp;"?subject="&amp;_xlfn.CONCAT(C93," - APPLICANT for ",A93)&amp;"&amp;cc="&amp;'CONCAT Codes'!$A$32&amp;"&amp;body="&amp;D93&amp;"%0A%0APlease see my resume and bio for the above tour.","Click HERE to apply")</f>
        <v>Click HERE to apply</v>
      </c>
      <c r="L93" s="25" t="s">
        <v>77</v>
      </c>
    </row>
    <row r="94" spans="1:12" ht="54.6" customHeight="1">
      <c r="A94" s="1" t="s">
        <v>251</v>
      </c>
      <c r="B94" s="24" t="s">
        <v>7</v>
      </c>
      <c r="C94" s="24" t="s">
        <v>58</v>
      </c>
      <c r="D94" s="15" t="s">
        <v>252</v>
      </c>
      <c r="E94" s="25" t="s">
        <v>254</v>
      </c>
      <c r="F94" s="24" t="s">
        <v>1</v>
      </c>
      <c r="G94" s="24" t="s">
        <v>253</v>
      </c>
      <c r="H94" s="24" t="s">
        <v>59</v>
      </c>
      <c r="I94" s="3" t="s">
        <v>37</v>
      </c>
      <c r="J94" s="58" t="s">
        <v>4</v>
      </c>
      <c r="K94" s="77" t="str">
        <f>HYPERLINK("mailto:"&amp;VLOOKUP(L94,'CONCAT Codes'!$A$14:$G$25,5,FALSE)&amp;"?subject="&amp;_xlfn.CONCAT(C94," - APPLICANT for ",A94)&amp;"&amp;cc="&amp;'CONCAT Codes'!$A$32&amp;"&amp;body="&amp;D94&amp;"%0A%0APlease see my resume and bio for the above tour.","Click HERE to apply")</f>
        <v>Click HERE to apply</v>
      </c>
      <c r="L94" s="63" t="s">
        <v>77</v>
      </c>
    </row>
    <row r="95" spans="1:12" ht="54.6" customHeight="1">
      <c r="A95" s="1" t="s">
        <v>368</v>
      </c>
      <c r="B95" s="24" t="s">
        <v>7</v>
      </c>
      <c r="C95" s="24" t="s">
        <v>58</v>
      </c>
      <c r="D95" s="15" t="s">
        <v>369</v>
      </c>
      <c r="E95" s="25" t="s">
        <v>371</v>
      </c>
      <c r="F95" s="24" t="s">
        <v>28</v>
      </c>
      <c r="G95" s="24" t="s">
        <v>253</v>
      </c>
      <c r="H95" s="24" t="s">
        <v>59</v>
      </c>
      <c r="I95" s="3" t="s">
        <v>37</v>
      </c>
      <c r="J95" s="58" t="s">
        <v>4</v>
      </c>
      <c r="K95" s="77" t="str">
        <f>HYPERLINK("mailto:"&amp;VLOOKUP(L95,'CONCAT Codes'!$A$14:$G$25,5,FALSE)&amp;"?subject="&amp;_xlfn.CONCAT(C95," - APPLICANT for ",A95)&amp;"&amp;cc="&amp;'CONCAT Codes'!$A$32&amp;"&amp;body="&amp;D95&amp;"%0A%0APlease see my resume and bio for the above tour.","Click HERE to apply")</f>
        <v>Click HERE to apply</v>
      </c>
      <c r="L95" s="63" t="s">
        <v>77</v>
      </c>
    </row>
    <row r="96" spans="1:12" ht="54.6" customHeight="1">
      <c r="A96" s="1" t="s">
        <v>421</v>
      </c>
      <c r="B96" s="24" t="s">
        <v>7</v>
      </c>
      <c r="C96" s="24" t="s">
        <v>58</v>
      </c>
      <c r="D96" s="15" t="s">
        <v>422</v>
      </c>
      <c r="E96" s="25" t="s">
        <v>438</v>
      </c>
      <c r="F96" s="24" t="s">
        <v>28</v>
      </c>
      <c r="G96" s="24" t="s">
        <v>93</v>
      </c>
      <c r="H96" s="24" t="s">
        <v>59</v>
      </c>
      <c r="I96" s="3" t="s">
        <v>37</v>
      </c>
      <c r="J96" s="58" t="s">
        <v>4</v>
      </c>
      <c r="K96" s="77" t="str">
        <f>HYPERLINK("mailto:"&amp;VLOOKUP(L96,'CONCAT Codes'!$A$14:$G$25,5,FALSE)&amp;"?subject="&amp;_xlfn.CONCAT(C96," - APPLICANT for ",A96)&amp;"&amp;cc="&amp;'CONCAT Codes'!$A$32&amp;"&amp;body="&amp;D96&amp;"%0A%0APlease see my resume and bio for the above tour.","Click HERE to apply")</f>
        <v>Click HERE to apply</v>
      </c>
      <c r="L96" s="63" t="s">
        <v>77</v>
      </c>
    </row>
    <row r="97" spans="1:13" ht="54.6" customHeight="1">
      <c r="A97" s="1" t="s">
        <v>430</v>
      </c>
      <c r="B97" s="24" t="s">
        <v>7</v>
      </c>
      <c r="C97" s="24" t="s">
        <v>58</v>
      </c>
      <c r="D97" s="15" t="s">
        <v>431</v>
      </c>
      <c r="E97" s="25" t="s">
        <v>437</v>
      </c>
      <c r="F97" s="24" t="s">
        <v>1</v>
      </c>
      <c r="G97" s="24" t="s">
        <v>253</v>
      </c>
      <c r="H97" s="24" t="s">
        <v>59</v>
      </c>
      <c r="I97" s="3" t="s">
        <v>37</v>
      </c>
      <c r="J97" s="58" t="s">
        <v>4</v>
      </c>
      <c r="K97" s="77" t="str">
        <f>HYPERLINK("mailto:"&amp;VLOOKUP(L97,'CONCAT Codes'!$A$14:$G$25,5,FALSE)&amp;"?subject="&amp;_xlfn.CONCAT(C97," - APPLICANT for ",A97)&amp;"&amp;cc="&amp;'CONCAT Codes'!$A$32&amp;"&amp;body="&amp;D97&amp;"%0A%0APlease see my resume and bio for the above tour.","Click HERE to apply")</f>
        <v>Click HERE to apply</v>
      </c>
      <c r="L97" s="63" t="s">
        <v>77</v>
      </c>
    </row>
    <row r="98" spans="1:13" ht="54.6" customHeight="1">
      <c r="A98" s="1" t="s">
        <v>622</v>
      </c>
      <c r="B98" s="24" t="s">
        <v>7</v>
      </c>
      <c r="C98" s="24" t="s">
        <v>58</v>
      </c>
      <c r="D98" s="15" t="s">
        <v>623</v>
      </c>
      <c r="E98" s="25" t="s">
        <v>632</v>
      </c>
      <c r="F98" s="24" t="s">
        <v>1</v>
      </c>
      <c r="G98" s="24" t="s">
        <v>624</v>
      </c>
      <c r="H98" s="24" t="s">
        <v>59</v>
      </c>
      <c r="I98" s="3" t="s">
        <v>37</v>
      </c>
      <c r="J98" s="58" t="s">
        <v>4</v>
      </c>
      <c r="K98" s="77" t="str">
        <f>HYPERLINK("mailto:"&amp;VLOOKUP(L98,'CONCAT Codes'!$A$14:$G$25,5,FALSE)&amp;"?subject="&amp;_xlfn.CONCAT(C98," - APPLICANT for ",A98)&amp;"&amp;cc="&amp;'CONCAT Codes'!$A$32&amp;"&amp;body="&amp;D98&amp;"%0A%0APlease see my resume and bio for the above tour.","Click HERE to apply")</f>
        <v>Click HERE to apply</v>
      </c>
      <c r="L98" s="63" t="s">
        <v>77</v>
      </c>
    </row>
    <row r="99" spans="1:13" ht="54.6" customHeight="1">
      <c r="A99" s="1" t="s">
        <v>625</v>
      </c>
      <c r="B99" s="24" t="s">
        <v>7</v>
      </c>
      <c r="C99" s="24" t="s">
        <v>58</v>
      </c>
      <c r="D99" s="15" t="s">
        <v>626</v>
      </c>
      <c r="E99" s="25" t="s">
        <v>631</v>
      </c>
      <c r="F99" s="24" t="s">
        <v>17</v>
      </c>
      <c r="G99" s="24" t="s">
        <v>624</v>
      </c>
      <c r="H99" s="24" t="s">
        <v>59</v>
      </c>
      <c r="I99" s="3" t="s">
        <v>37</v>
      </c>
      <c r="J99" s="58" t="s">
        <v>4</v>
      </c>
      <c r="K99" s="77" t="str">
        <f>HYPERLINK("mailto:"&amp;VLOOKUP(L99,'CONCAT Codes'!$A$14:$G$25,5,FALSE)&amp;"?subject="&amp;_xlfn.CONCAT(C99," - APPLICANT for ",A99)&amp;"&amp;cc="&amp;'CONCAT Codes'!$A$32&amp;"&amp;body="&amp;D99&amp;"%0A%0APlease see my resume and bio for the above tour.","Click HERE to apply")</f>
        <v>Click HERE to apply</v>
      </c>
      <c r="L99" s="63" t="s">
        <v>77</v>
      </c>
    </row>
    <row r="100" spans="1:13" ht="54.6" customHeight="1">
      <c r="A100" s="1" t="s">
        <v>707</v>
      </c>
      <c r="B100" s="24" t="s">
        <v>7</v>
      </c>
      <c r="C100" s="24" t="s">
        <v>58</v>
      </c>
      <c r="D100" s="15" t="s">
        <v>307</v>
      </c>
      <c r="E100" s="25" t="s">
        <v>727</v>
      </c>
      <c r="F100" s="24" t="s">
        <v>1</v>
      </c>
      <c r="G100" s="24" t="s">
        <v>223</v>
      </c>
      <c r="H100" s="24" t="s">
        <v>59</v>
      </c>
      <c r="I100" s="3" t="s">
        <v>37</v>
      </c>
      <c r="J100" s="58" t="s">
        <v>4</v>
      </c>
      <c r="K100" s="77" t="str">
        <f>HYPERLINK("mailto:"&amp;VLOOKUP(L100,'CONCAT Codes'!$A$14:$G$25,5,FALSE)&amp;"?subject="&amp;_xlfn.CONCAT(C100," - APPLICANT for ",A100)&amp;"&amp;cc="&amp;'CONCAT Codes'!$A$32&amp;"&amp;body="&amp;D100&amp;"%0A%0APlease see my resume and bio for the above tour.","Click HERE to apply")</f>
        <v>Click HERE to apply</v>
      </c>
      <c r="L100" s="63" t="s">
        <v>77</v>
      </c>
    </row>
    <row r="101" spans="1:13" ht="54.6" customHeight="1">
      <c r="A101" s="1" t="s">
        <v>379</v>
      </c>
      <c r="B101" s="24" t="s">
        <v>42</v>
      </c>
      <c r="C101" s="24" t="s">
        <v>295</v>
      </c>
      <c r="D101" s="15" t="s">
        <v>380</v>
      </c>
      <c r="E101" s="25" t="s">
        <v>386</v>
      </c>
      <c r="F101" s="24" t="s">
        <v>1</v>
      </c>
      <c r="G101" s="24" t="s">
        <v>381</v>
      </c>
      <c r="H101" s="24" t="s">
        <v>296</v>
      </c>
      <c r="I101" s="3" t="s">
        <v>37</v>
      </c>
      <c r="J101" s="58" t="s">
        <v>4</v>
      </c>
      <c r="K101" s="77" t="str">
        <f>HYPERLINK("mailto:"&amp;VLOOKUP(L101,'CONCAT Codes'!$A$14:$G$25,5,FALSE)&amp;"?subject="&amp;_xlfn.CONCAT(C101," - APPLICANT for ",A101)&amp;"&amp;cc="&amp;'CONCAT Codes'!$A$32&amp;"&amp;body="&amp;D101&amp;"%0A%0APlease see my resume and bio for the above tour.","Click HERE to apply")</f>
        <v>Click HERE to apply</v>
      </c>
      <c r="L101" s="63" t="s">
        <v>744</v>
      </c>
    </row>
    <row r="102" spans="1:13" ht="54.6" customHeight="1">
      <c r="A102" s="1" t="s">
        <v>488</v>
      </c>
      <c r="B102" s="24" t="s">
        <v>42</v>
      </c>
      <c r="C102" s="24" t="s">
        <v>295</v>
      </c>
      <c r="D102" s="15" t="s">
        <v>489</v>
      </c>
      <c r="E102" s="25" t="s">
        <v>496</v>
      </c>
      <c r="F102" s="24" t="s">
        <v>1</v>
      </c>
      <c r="G102" s="24" t="s">
        <v>214</v>
      </c>
      <c r="H102" s="24" t="s">
        <v>490</v>
      </c>
      <c r="I102" s="3" t="s">
        <v>37</v>
      </c>
      <c r="J102" s="58" t="s">
        <v>4</v>
      </c>
      <c r="K102" s="77" t="str">
        <f>HYPERLINK("mailto:"&amp;VLOOKUP(L102,'CONCAT Codes'!$A$14:$G$25,5,FALSE)&amp;"?subject="&amp;_xlfn.CONCAT(C102," - APPLICANT for ",A102)&amp;"&amp;cc="&amp;'CONCAT Codes'!$A$32&amp;"&amp;body="&amp;D102&amp;"%0A%0APlease see my resume and bio for the above tour.","Click HERE to apply")</f>
        <v>Click HERE to apply</v>
      </c>
      <c r="L102" s="63" t="s">
        <v>744</v>
      </c>
    </row>
    <row r="103" spans="1:13" ht="54.6" customHeight="1">
      <c r="A103" s="1" t="s">
        <v>833</v>
      </c>
      <c r="B103" s="24" t="s">
        <v>47</v>
      </c>
      <c r="C103" s="24" t="s">
        <v>365</v>
      </c>
      <c r="D103" s="15" t="s">
        <v>834</v>
      </c>
      <c r="E103" s="25" t="s">
        <v>859</v>
      </c>
      <c r="F103" s="24" t="s">
        <v>28</v>
      </c>
      <c r="G103" s="24" t="s">
        <v>835</v>
      </c>
      <c r="H103" s="24" t="s">
        <v>525</v>
      </c>
      <c r="I103" s="3" t="s">
        <v>37</v>
      </c>
      <c r="J103" s="58" t="s">
        <v>4</v>
      </c>
      <c r="K103" s="84" t="str">
        <f>HYPERLINK("mailto:"&amp;VLOOKUP(L103,'CONCAT Codes'!$A$14:$G$25,5,FALSE)&amp;"?subject="&amp;_xlfn.CONCAT(C103," - APPLICANT for ",A103)&amp;"&amp;cc="&amp;'CONCAT Codes'!$A$32&amp;"&amp;body="&amp;D103&amp;"%0A%0APlease see my resume and bio for the above tour.","Click HERE to apply")</f>
        <v>Click HERE to apply</v>
      </c>
      <c r="L103" s="63" t="s">
        <v>77</v>
      </c>
    </row>
    <row r="104" spans="1:13" ht="54.6" customHeight="1">
      <c r="A104" s="1" t="s">
        <v>644</v>
      </c>
      <c r="B104" s="24" t="s">
        <v>47</v>
      </c>
      <c r="C104" s="24" t="s">
        <v>390</v>
      </c>
      <c r="D104" s="15" t="s">
        <v>645</v>
      </c>
      <c r="E104" s="25" t="s">
        <v>671</v>
      </c>
      <c r="F104" s="24" t="s">
        <v>28</v>
      </c>
      <c r="G104" s="24" t="s">
        <v>646</v>
      </c>
      <c r="H104" s="24" t="s">
        <v>525</v>
      </c>
      <c r="I104" s="3" t="s">
        <v>37</v>
      </c>
      <c r="J104" s="58" t="s">
        <v>4</v>
      </c>
      <c r="K104" s="77" t="str">
        <f>HYPERLINK("mailto:"&amp;VLOOKUP(L104,'CONCAT Codes'!$A$14:$G$25,5,FALSE)&amp;"?subject="&amp;_xlfn.CONCAT(C104," - APPLICANT for ",A104)&amp;"&amp;cc="&amp;'CONCAT Codes'!$A$32&amp;"&amp;body="&amp;D104&amp;"%0A%0APlease see my resume and bio for the above tour.","Click HERE to apply")</f>
        <v>Click HERE to apply</v>
      </c>
      <c r="L104" s="63" t="s">
        <v>77</v>
      </c>
    </row>
    <row r="105" spans="1:13" ht="54.6" customHeight="1">
      <c r="A105" s="1" t="s">
        <v>889</v>
      </c>
      <c r="B105" s="24" t="s">
        <v>47</v>
      </c>
      <c r="C105" s="24" t="s">
        <v>829</v>
      </c>
      <c r="D105" s="15" t="s">
        <v>890</v>
      </c>
      <c r="E105" s="25" t="s">
        <v>909</v>
      </c>
      <c r="F105" s="24" t="s">
        <v>28</v>
      </c>
      <c r="G105" s="24" t="s">
        <v>36</v>
      </c>
      <c r="H105" s="24" t="s">
        <v>268</v>
      </c>
      <c r="I105" s="3" t="s">
        <v>782</v>
      </c>
      <c r="J105" s="58" t="s">
        <v>4</v>
      </c>
      <c r="K105" s="84" t="str">
        <f>HYPERLINK("mailto:"&amp;VLOOKUP(L105,'CONCAT Codes'!$A$14:$G$25,5,FALSE)&amp;"?subject="&amp;_xlfn.CONCAT(C105," - APPLICANT for ",A105)&amp;"&amp;cc="&amp;'CONCAT Codes'!$A$32&amp;"&amp;body="&amp;D105&amp;"%0A%0APlease see my resume and bio for the above tour.","Click HERE to apply")</f>
        <v>Click HERE to apply</v>
      </c>
      <c r="L105" s="63" t="s">
        <v>77</v>
      </c>
    </row>
    <row r="106" spans="1:13" ht="54.6" customHeight="1">
      <c r="A106" s="1" t="s">
        <v>542</v>
      </c>
      <c r="B106" s="24" t="s">
        <v>47</v>
      </c>
      <c r="C106" s="24" t="s">
        <v>365</v>
      </c>
      <c r="D106" s="15" t="s">
        <v>543</v>
      </c>
      <c r="E106" s="25" t="s">
        <v>560</v>
      </c>
      <c r="F106" s="24" t="s">
        <v>28</v>
      </c>
      <c r="G106" s="24" t="s">
        <v>31</v>
      </c>
      <c r="H106" s="24" t="s">
        <v>268</v>
      </c>
      <c r="I106" s="3" t="s">
        <v>782</v>
      </c>
      <c r="J106" s="58" t="s">
        <v>4</v>
      </c>
      <c r="K106" s="77" t="str">
        <f>HYPERLINK("mailto:"&amp;VLOOKUP(L106,'CONCAT Codes'!$A$14:$G$25,5,FALSE)&amp;"?subject="&amp;_xlfn.CONCAT(C106," - APPLICANT for ",A106)&amp;"&amp;cc="&amp;'CONCAT Codes'!$A$32&amp;"&amp;body="&amp;D106&amp;"%0A%0APlease see my resume and bio for the above tour.","Click HERE to apply")</f>
        <v>Click HERE to apply</v>
      </c>
      <c r="L106" s="63" t="s">
        <v>77</v>
      </c>
      <c r="M106" s="50"/>
    </row>
    <row r="107" spans="1:13" ht="54.6" customHeight="1">
      <c r="A107" s="1" t="s">
        <v>891</v>
      </c>
      <c r="B107" s="24" t="s">
        <v>47</v>
      </c>
      <c r="C107" s="24" t="s">
        <v>892</v>
      </c>
      <c r="D107" s="15" t="s">
        <v>893</v>
      </c>
      <c r="E107" s="25" t="s">
        <v>910</v>
      </c>
      <c r="F107" s="24" t="s">
        <v>28</v>
      </c>
      <c r="G107" s="24" t="s">
        <v>894</v>
      </c>
      <c r="H107" s="24" t="s">
        <v>268</v>
      </c>
      <c r="I107" s="3" t="s">
        <v>782</v>
      </c>
      <c r="J107" s="58" t="s">
        <v>4</v>
      </c>
      <c r="K107" s="84" t="str">
        <f>HYPERLINK("mailto:"&amp;VLOOKUP(L107,'CONCAT Codes'!$A$14:$G$25,5,FALSE)&amp;"?subject="&amp;_xlfn.CONCAT(C107," - APPLICANT for ",A107)&amp;"&amp;cc="&amp;'CONCAT Codes'!$A$32&amp;"&amp;body="&amp;D107&amp;"%0A%0APlease see my resume and bio for the above tour.","Click HERE to apply")</f>
        <v>Click HERE to apply</v>
      </c>
      <c r="L107" s="63" t="s">
        <v>77</v>
      </c>
    </row>
    <row r="108" spans="1:13" ht="54.6" customHeight="1">
      <c r="A108" s="1" t="s">
        <v>895</v>
      </c>
      <c r="B108" s="24" t="s">
        <v>47</v>
      </c>
      <c r="C108" s="24" t="s">
        <v>892</v>
      </c>
      <c r="D108" s="15" t="s">
        <v>896</v>
      </c>
      <c r="E108" s="25" t="s">
        <v>911</v>
      </c>
      <c r="F108" s="24" t="s">
        <v>28</v>
      </c>
      <c r="G108" s="24" t="s">
        <v>219</v>
      </c>
      <c r="H108" s="24" t="s">
        <v>268</v>
      </c>
      <c r="I108" s="3" t="s">
        <v>782</v>
      </c>
      <c r="J108" s="58" t="s">
        <v>4</v>
      </c>
      <c r="K108" s="84" t="str">
        <f>HYPERLINK("mailto:"&amp;VLOOKUP(L108,'CONCAT Codes'!$A$14:$G$25,5,FALSE)&amp;"?subject="&amp;_xlfn.CONCAT(C108," - APPLICANT for ",A108)&amp;"&amp;cc="&amp;'CONCAT Codes'!$A$32&amp;"&amp;body="&amp;D108&amp;"%0A%0APlease see my resume and bio for the above tour.","Click HERE to apply")</f>
        <v>Click HERE to apply</v>
      </c>
      <c r="L108" s="63" t="s">
        <v>77</v>
      </c>
    </row>
    <row r="109" spans="1:13" ht="54.6" customHeight="1">
      <c r="A109" s="1" t="s">
        <v>897</v>
      </c>
      <c r="B109" s="24" t="s">
        <v>47</v>
      </c>
      <c r="C109" s="24" t="s">
        <v>892</v>
      </c>
      <c r="D109" s="15" t="s">
        <v>898</v>
      </c>
      <c r="E109" s="25" t="s">
        <v>912</v>
      </c>
      <c r="F109" s="24" t="s">
        <v>28</v>
      </c>
      <c r="G109" s="24" t="s">
        <v>899</v>
      </c>
      <c r="H109" s="24" t="s">
        <v>268</v>
      </c>
      <c r="I109" s="3" t="s">
        <v>782</v>
      </c>
      <c r="J109" s="58" t="s">
        <v>4</v>
      </c>
      <c r="K109" s="84" t="str">
        <f>HYPERLINK("mailto:"&amp;VLOOKUP(L109,'CONCAT Codes'!$A$14:$G$25,5,FALSE)&amp;"?subject="&amp;_xlfn.CONCAT(C109," - APPLICANT for ",A109)&amp;"&amp;cc="&amp;'CONCAT Codes'!$A$32&amp;"&amp;body="&amp;D109&amp;"%0A%0APlease see my resume and bio for the above tour.","Click HERE to apply")</f>
        <v>Click HERE to apply</v>
      </c>
      <c r="L109" s="63" t="s">
        <v>77</v>
      </c>
    </row>
    <row r="110" spans="1:13" ht="54.6" customHeight="1">
      <c r="A110" s="1" t="s">
        <v>654</v>
      </c>
      <c r="B110" s="24" t="s">
        <v>47</v>
      </c>
      <c r="C110" s="24" t="s">
        <v>637</v>
      </c>
      <c r="D110" s="15" t="s">
        <v>655</v>
      </c>
      <c r="E110" s="25" t="s">
        <v>668</v>
      </c>
      <c r="F110" s="24" t="s">
        <v>28</v>
      </c>
      <c r="G110" s="24" t="s">
        <v>481</v>
      </c>
      <c r="H110" s="24" t="s">
        <v>268</v>
      </c>
      <c r="I110" s="3" t="s">
        <v>675</v>
      </c>
      <c r="J110" s="58" t="s">
        <v>4</v>
      </c>
      <c r="K110" s="77" t="str">
        <f>HYPERLINK("mailto:"&amp;VLOOKUP(L110,'CONCAT Codes'!$A$14:$G$25,5,FALSE)&amp;"?subject="&amp;_xlfn.CONCAT(C110," - APPLICANT for ",A110)&amp;"&amp;cc="&amp;'CONCAT Codes'!$A$32&amp;"&amp;body="&amp;D110&amp;"%0A%0APlease see my resume and bio for the above tour.","Click HERE to apply")</f>
        <v>Click HERE to apply</v>
      </c>
      <c r="L110" s="63" t="s">
        <v>77</v>
      </c>
    </row>
    <row r="111" spans="1:13" ht="54.6" customHeight="1">
      <c r="A111" s="1" t="s">
        <v>656</v>
      </c>
      <c r="B111" s="24" t="s">
        <v>47</v>
      </c>
      <c r="C111" s="24" t="s">
        <v>637</v>
      </c>
      <c r="D111" s="15" t="s">
        <v>657</v>
      </c>
      <c r="E111" s="25" t="s">
        <v>669</v>
      </c>
      <c r="F111" s="24" t="s">
        <v>28</v>
      </c>
      <c r="G111" s="24" t="s">
        <v>658</v>
      </c>
      <c r="H111" s="24" t="s">
        <v>268</v>
      </c>
      <c r="I111" s="3" t="s">
        <v>675</v>
      </c>
      <c r="J111" s="58" t="s">
        <v>4</v>
      </c>
      <c r="K111" s="77" t="str">
        <f>HYPERLINK("mailto:"&amp;VLOOKUP(L111,'CONCAT Codes'!$A$14:$G$25,5,FALSE)&amp;"?subject="&amp;_xlfn.CONCAT(C111," - APPLICANT for ",A111)&amp;"&amp;cc="&amp;'CONCAT Codes'!$A$32&amp;"&amp;body="&amp;D111&amp;"%0A%0APlease see my resume and bio for the above tour.","Click HERE to apply")</f>
        <v>Click HERE to apply</v>
      </c>
      <c r="L111" s="63" t="s">
        <v>77</v>
      </c>
    </row>
    <row r="112" spans="1:13" ht="54.6" customHeight="1">
      <c r="A112" s="1" t="s">
        <v>840</v>
      </c>
      <c r="B112" s="24" t="s">
        <v>54</v>
      </c>
      <c r="C112" s="24" t="s">
        <v>841</v>
      </c>
      <c r="D112" s="15" t="s">
        <v>842</v>
      </c>
      <c r="E112" s="25" t="s">
        <v>856</v>
      </c>
      <c r="F112" s="24" t="s">
        <v>28</v>
      </c>
      <c r="G112" s="24" t="s">
        <v>843</v>
      </c>
      <c r="H112" s="24" t="s">
        <v>844</v>
      </c>
      <c r="I112" s="3" t="s">
        <v>845</v>
      </c>
      <c r="J112" s="58" t="s">
        <v>4</v>
      </c>
      <c r="K112" s="84" t="str">
        <f>HYPERLINK("mailto:"&amp;VLOOKUP(L112,'CONCAT Codes'!$A$14:$G$25,5,FALSE)&amp;"?subject="&amp;_xlfn.CONCAT(C112," - APPLICANT for ",A112)&amp;"&amp;cc="&amp;'CONCAT Codes'!$A$32&amp;"&amp;body="&amp;D112&amp;"%0A%0APlease see my resume and bio for the above tour.","Click HERE to apply")</f>
        <v>Click HERE to apply</v>
      </c>
      <c r="L112" s="63" t="s">
        <v>72</v>
      </c>
    </row>
    <row r="113" spans="1:12" ht="54.6" customHeight="1">
      <c r="A113" s="1" t="s">
        <v>846</v>
      </c>
      <c r="B113" s="24" t="s">
        <v>54</v>
      </c>
      <c r="C113" s="24" t="s">
        <v>841</v>
      </c>
      <c r="D113" s="15" t="s">
        <v>847</v>
      </c>
      <c r="E113" s="25" t="s">
        <v>855</v>
      </c>
      <c r="F113" s="24" t="s">
        <v>28</v>
      </c>
      <c r="G113" s="24" t="s">
        <v>848</v>
      </c>
      <c r="H113" s="24" t="s">
        <v>844</v>
      </c>
      <c r="I113" s="3" t="s">
        <v>845</v>
      </c>
      <c r="J113" s="58" t="s">
        <v>4</v>
      </c>
      <c r="K113" s="84" t="str">
        <f>HYPERLINK("mailto:"&amp;VLOOKUP(L113,'CONCAT Codes'!$A$14:$G$25,5,FALSE)&amp;"?subject="&amp;_xlfn.CONCAT(C113," - APPLICANT for ",A113)&amp;"&amp;cc="&amp;'CONCAT Codes'!$A$32&amp;"&amp;body="&amp;D113&amp;"%0A%0APlease see my resume and bio for the above tour.","Click HERE to apply")</f>
        <v>Click HERE to apply</v>
      </c>
      <c r="L113" s="63" t="s">
        <v>72</v>
      </c>
    </row>
    <row r="114" spans="1:12" ht="54.6" customHeight="1">
      <c r="A114" s="1" t="s">
        <v>849</v>
      </c>
      <c r="B114" s="24" t="s">
        <v>54</v>
      </c>
      <c r="C114" s="24" t="s">
        <v>841</v>
      </c>
      <c r="D114" s="15" t="s">
        <v>850</v>
      </c>
      <c r="E114" s="25" t="s">
        <v>854</v>
      </c>
      <c r="F114" s="24" t="s">
        <v>28</v>
      </c>
      <c r="G114" s="24" t="s">
        <v>570</v>
      </c>
      <c r="H114" s="24" t="s">
        <v>844</v>
      </c>
      <c r="I114" s="3" t="s">
        <v>845</v>
      </c>
      <c r="J114" s="58" t="s">
        <v>4</v>
      </c>
      <c r="K114" s="84" t="str">
        <f>HYPERLINK("mailto:"&amp;VLOOKUP(L114,'CONCAT Codes'!$A$14:$G$25,5,FALSE)&amp;"?subject="&amp;_xlfn.CONCAT(C114," - APPLICANT for ",A114)&amp;"&amp;cc="&amp;'CONCAT Codes'!$A$32&amp;"&amp;body="&amp;D114&amp;"%0A%0APlease see my resume and bio for the above tour.","Click HERE to apply")</f>
        <v>Click HERE to apply</v>
      </c>
      <c r="L114" s="63" t="s">
        <v>72</v>
      </c>
    </row>
    <row r="115" spans="1:12" ht="54.6" customHeight="1">
      <c r="A115" s="1" t="s">
        <v>921</v>
      </c>
      <c r="B115" s="24" t="s">
        <v>54</v>
      </c>
      <c r="C115" s="24" t="s">
        <v>841</v>
      </c>
      <c r="D115" s="15" t="s">
        <v>922</v>
      </c>
      <c r="E115" s="25" t="s">
        <v>931</v>
      </c>
      <c r="F115" s="24" t="s">
        <v>28</v>
      </c>
      <c r="G115" s="24" t="s">
        <v>923</v>
      </c>
      <c r="H115" s="24" t="s">
        <v>844</v>
      </c>
      <c r="I115" s="3" t="s">
        <v>845</v>
      </c>
      <c r="J115" s="58" t="s">
        <v>4</v>
      </c>
      <c r="K115" s="84" t="str">
        <f>HYPERLINK("mailto:"&amp;VLOOKUP(L115,'CONCAT Codes'!$A$14:$G$25,5,FALSE)&amp;"?subject="&amp;_xlfn.CONCAT(C115," - APPLICANT for ",A115)&amp;"&amp;cc="&amp;'CONCAT Codes'!$A$32&amp;"&amp;body="&amp;D115&amp;"%0A%0APlease see my resume and bio for the above tour.","Click HERE to apply")</f>
        <v>Click HERE to apply</v>
      </c>
      <c r="L115" s="63" t="s">
        <v>72</v>
      </c>
    </row>
    <row r="116" spans="1:12" ht="54.6" customHeight="1">
      <c r="A116" s="1" t="s">
        <v>434</v>
      </c>
      <c r="B116" s="24" t="s">
        <v>42</v>
      </c>
      <c r="C116" s="24" t="s">
        <v>264</v>
      </c>
      <c r="D116" s="15" t="s">
        <v>265</v>
      </c>
      <c r="E116" s="25" t="s">
        <v>436</v>
      </c>
      <c r="F116" s="24" t="s">
        <v>1</v>
      </c>
      <c r="G116" s="24" t="s">
        <v>266</v>
      </c>
      <c r="H116" s="24" t="s">
        <v>432</v>
      </c>
      <c r="I116" s="3" t="s">
        <v>433</v>
      </c>
      <c r="J116" s="58" t="s">
        <v>4</v>
      </c>
      <c r="K116" s="77" t="str">
        <f>HYPERLINK("mailto:"&amp;VLOOKUP(L116,'CONCAT Codes'!$A$14:$G$25,5,FALSE)&amp;"?subject="&amp;_xlfn.CONCAT(C116," - APPLICANT for ",A116)&amp;"&amp;cc="&amp;'CONCAT Codes'!$A$32&amp;"&amp;body="&amp;D116&amp;"%0A%0APlease see my resume and bio for the above tour.","Click HERE to apply")</f>
        <v>Click HERE to apply</v>
      </c>
      <c r="L116" s="63" t="s">
        <v>744</v>
      </c>
    </row>
    <row r="117" spans="1:12" ht="54.6" customHeight="1">
      <c r="A117" s="70" t="s">
        <v>580</v>
      </c>
      <c r="B117" s="71" t="s">
        <v>42</v>
      </c>
      <c r="C117" s="71" t="s">
        <v>264</v>
      </c>
      <c r="D117" s="70" t="s">
        <v>581</v>
      </c>
      <c r="E117" s="25" t="s">
        <v>599</v>
      </c>
      <c r="F117" s="71" t="s">
        <v>1</v>
      </c>
      <c r="G117" s="71" t="s">
        <v>582</v>
      </c>
      <c r="H117" s="71" t="s">
        <v>583</v>
      </c>
      <c r="I117" s="72" t="s">
        <v>433</v>
      </c>
      <c r="J117" s="74" t="s">
        <v>4</v>
      </c>
      <c r="K117" s="77" t="str">
        <f>HYPERLINK("mailto:"&amp;VLOOKUP(L117,'CONCAT Codes'!$A$14:$G$25,5,FALSE)&amp;"?subject="&amp;_xlfn.CONCAT(C117," - APPLICANT for ",A117)&amp;"&amp;cc="&amp;'CONCAT Codes'!$A$32&amp;"&amp;body="&amp;D117&amp;"%0A%0APlease see my resume and bio for the above tour.","Click HERE to apply")</f>
        <v>Click HERE to apply</v>
      </c>
      <c r="L117" s="71" t="s">
        <v>744</v>
      </c>
    </row>
    <row r="118" spans="1:12" ht="54.6" customHeight="1">
      <c r="A118" s="70" t="s">
        <v>584</v>
      </c>
      <c r="B118" s="71" t="s">
        <v>42</v>
      </c>
      <c r="C118" s="71" t="s">
        <v>264</v>
      </c>
      <c r="D118" s="70" t="s">
        <v>585</v>
      </c>
      <c r="E118" s="25" t="s">
        <v>600</v>
      </c>
      <c r="F118" s="71" t="s">
        <v>1</v>
      </c>
      <c r="G118" s="71" t="s">
        <v>582</v>
      </c>
      <c r="H118" s="71" t="s">
        <v>583</v>
      </c>
      <c r="I118" s="72" t="s">
        <v>433</v>
      </c>
      <c r="J118" s="74" t="s">
        <v>4</v>
      </c>
      <c r="K118" s="77" t="str">
        <f>HYPERLINK("mailto:"&amp;VLOOKUP(L118,'CONCAT Codes'!$A$14:$G$25,5,FALSE)&amp;"?subject="&amp;_xlfn.CONCAT(C118," - APPLICANT for ",A118)&amp;"&amp;cc="&amp;'CONCAT Codes'!$A$32&amp;"&amp;body="&amp;D118&amp;"%0A%0APlease see my resume and bio for the above tour.","Click HERE to apply")</f>
        <v>Click HERE to apply</v>
      </c>
      <c r="L118" s="71" t="s">
        <v>744</v>
      </c>
    </row>
    <row r="119" spans="1:12" ht="54.6" customHeight="1">
      <c r="A119" s="1" t="s">
        <v>882</v>
      </c>
      <c r="B119" s="24" t="s">
        <v>42</v>
      </c>
      <c r="C119" s="24" t="s">
        <v>883</v>
      </c>
      <c r="D119" s="15" t="s">
        <v>472</v>
      </c>
      <c r="E119" s="25" t="s">
        <v>917</v>
      </c>
      <c r="F119" s="24" t="s">
        <v>1</v>
      </c>
      <c r="G119" s="24" t="s">
        <v>884</v>
      </c>
      <c r="H119" s="24" t="s">
        <v>885</v>
      </c>
      <c r="I119" s="3" t="s">
        <v>886</v>
      </c>
      <c r="J119" s="58" t="s">
        <v>4</v>
      </c>
      <c r="K119" s="84" t="str">
        <f>HYPERLINK("mailto:"&amp;VLOOKUP(L119,'CONCAT Codes'!$A$14:$G$25,5,FALSE)&amp;"?subject="&amp;_xlfn.CONCAT(C119," - APPLICANT for ",A119)&amp;"&amp;cc="&amp;'CONCAT Codes'!$A$32&amp;"&amp;body="&amp;D119&amp;"%0A%0APlease see my resume and bio for the above tour.","Click HERE to apply")</f>
        <v>Click HERE to apply</v>
      </c>
      <c r="L119" s="63" t="s">
        <v>744</v>
      </c>
    </row>
    <row r="120" spans="1:12" ht="54.6" customHeight="1">
      <c r="A120" s="1" t="s">
        <v>516</v>
      </c>
      <c r="B120" s="24" t="s">
        <v>7</v>
      </c>
      <c r="C120" s="24" t="s">
        <v>43</v>
      </c>
      <c r="D120" s="15" t="s">
        <v>517</v>
      </c>
      <c r="E120" s="25" t="s">
        <v>521</v>
      </c>
      <c r="F120" s="24" t="s">
        <v>1</v>
      </c>
      <c r="G120" s="24" t="s">
        <v>181</v>
      </c>
      <c r="H120" s="24" t="s">
        <v>13</v>
      </c>
      <c r="I120" s="3" t="s">
        <v>14</v>
      </c>
      <c r="J120" s="58" t="s">
        <v>4</v>
      </c>
      <c r="K120" s="77" t="str">
        <f>HYPERLINK("mailto:"&amp;VLOOKUP(L120,'CONCAT Codes'!$A$14:$G$25,5,FALSE)&amp;"?subject="&amp;_xlfn.CONCAT(C120," - APPLICANT for ",A120)&amp;"&amp;cc="&amp;'CONCAT Codes'!$A$32&amp;"&amp;body="&amp;D120&amp;"%0A%0APlease see my resume and bio for the above tour.","Click HERE to apply")</f>
        <v>Click HERE to apply</v>
      </c>
      <c r="L120" s="63" t="s">
        <v>77</v>
      </c>
    </row>
    <row r="121" spans="1:12" ht="54.6" customHeight="1">
      <c r="A121" s="1" t="s">
        <v>518</v>
      </c>
      <c r="B121" s="24" t="s">
        <v>7</v>
      </c>
      <c r="C121" s="24" t="s">
        <v>43</v>
      </c>
      <c r="D121" s="15" t="s">
        <v>519</v>
      </c>
      <c r="E121" s="25" t="s">
        <v>522</v>
      </c>
      <c r="F121" s="24" t="s">
        <v>1</v>
      </c>
      <c r="G121" s="24" t="s">
        <v>181</v>
      </c>
      <c r="H121" s="24" t="s">
        <v>13</v>
      </c>
      <c r="I121" s="3" t="s">
        <v>14</v>
      </c>
      <c r="J121" s="58" t="s">
        <v>4</v>
      </c>
      <c r="K121" s="77" t="str">
        <f>HYPERLINK("mailto:"&amp;VLOOKUP(L121,'CONCAT Codes'!$A$14:$G$25,5,FALSE)&amp;"?subject="&amp;_xlfn.CONCAT(C121," - APPLICANT for ",A121)&amp;"&amp;cc="&amp;'CONCAT Codes'!$A$32&amp;"&amp;body="&amp;D121&amp;"%0A%0APlease see my resume and bio for the above tour.","Click HERE to apply")</f>
        <v>Click HERE to apply</v>
      </c>
      <c r="L121" s="63" t="s">
        <v>77</v>
      </c>
    </row>
    <row r="122" spans="1:12" ht="54.6" customHeight="1">
      <c r="A122" s="1" t="s">
        <v>685</v>
      </c>
      <c r="B122" s="24" t="s">
        <v>7</v>
      </c>
      <c r="C122" s="24" t="s">
        <v>43</v>
      </c>
      <c r="D122" s="15" t="s">
        <v>686</v>
      </c>
      <c r="E122" s="25" t="s">
        <v>733</v>
      </c>
      <c r="F122" s="24" t="s">
        <v>1</v>
      </c>
      <c r="G122" s="24" t="s">
        <v>687</v>
      </c>
      <c r="H122" s="24" t="s">
        <v>13</v>
      </c>
      <c r="I122" s="3" t="s">
        <v>14</v>
      </c>
      <c r="J122" s="58" t="s">
        <v>4</v>
      </c>
      <c r="K122" s="77" t="str">
        <f>HYPERLINK("mailto:"&amp;VLOOKUP(L122,'CONCAT Codes'!$A$14:$G$25,5,FALSE)&amp;"?subject="&amp;_xlfn.CONCAT(C122," - APPLICANT for ",A122)&amp;"&amp;cc="&amp;'CONCAT Codes'!$A$32&amp;"&amp;body="&amp;D122&amp;"%0A%0APlease see my resume and bio for the above tour.","Click HERE to apply")</f>
        <v>Click HERE to apply</v>
      </c>
      <c r="L122" s="63" t="s">
        <v>77</v>
      </c>
    </row>
    <row r="123" spans="1:12" ht="54.6" customHeight="1">
      <c r="A123" s="1" t="s">
        <v>887</v>
      </c>
      <c r="B123" s="24" t="s">
        <v>0</v>
      </c>
      <c r="C123" s="24" t="s">
        <v>820</v>
      </c>
      <c r="D123" s="15" t="s">
        <v>888</v>
      </c>
      <c r="E123" s="25" t="s">
        <v>916</v>
      </c>
      <c r="F123" s="24" t="s">
        <v>28</v>
      </c>
      <c r="G123" s="24" t="s">
        <v>31</v>
      </c>
      <c r="H123" s="24" t="s">
        <v>873</v>
      </c>
      <c r="I123" s="3" t="s">
        <v>14</v>
      </c>
      <c r="J123" s="58" t="s">
        <v>4</v>
      </c>
      <c r="K123" s="84" t="str">
        <f>HYPERLINK("mailto:"&amp;VLOOKUP(L123,'CONCAT Codes'!$A$14:$G$25,5,FALSE)&amp;"?subject="&amp;_xlfn.CONCAT(C123," - APPLICANT for ",A123)&amp;"&amp;cc="&amp;'CONCAT Codes'!$A$32&amp;"&amp;body="&amp;D123&amp;"%0A%0APlease see my resume and bio for the above tour.","Click HERE to apply")</f>
        <v>Click HERE to apply</v>
      </c>
      <c r="L123" s="63" t="s">
        <v>745</v>
      </c>
    </row>
    <row r="124" spans="1:12" ht="54.6" customHeight="1">
      <c r="A124" s="1" t="s">
        <v>871</v>
      </c>
      <c r="B124" s="24" t="s">
        <v>0</v>
      </c>
      <c r="C124" s="24" t="s">
        <v>259</v>
      </c>
      <c r="D124" s="15" t="s">
        <v>872</v>
      </c>
      <c r="E124" s="25" t="s">
        <v>906</v>
      </c>
      <c r="F124" s="24" t="s">
        <v>28</v>
      </c>
      <c r="G124" s="24" t="s">
        <v>61</v>
      </c>
      <c r="H124" s="24" t="s">
        <v>873</v>
      </c>
      <c r="I124" s="3" t="s">
        <v>14</v>
      </c>
      <c r="J124" s="58" t="s">
        <v>4</v>
      </c>
      <c r="K124" s="84" t="str">
        <f>HYPERLINK("mailto:"&amp;VLOOKUP(L124,'CONCAT Codes'!$A$14:$G$25,5,FALSE)&amp;"?subject="&amp;_xlfn.CONCAT(C124," - APPLICANT for ",A124)&amp;"&amp;cc="&amp;'CONCAT Codes'!$A$32&amp;"&amp;body="&amp;D124&amp;"%0A%0APlease see my resume and bio for the above tour.","Click HERE to apply")</f>
        <v>Click HERE to apply</v>
      </c>
      <c r="L124" s="63" t="s">
        <v>745</v>
      </c>
    </row>
    <row r="125" spans="1:12" ht="54.6" customHeight="1">
      <c r="A125" s="1" t="s">
        <v>397</v>
      </c>
      <c r="B125" s="24" t="s">
        <v>18</v>
      </c>
      <c r="C125" s="24" t="s">
        <v>398</v>
      </c>
      <c r="D125" s="15" t="s">
        <v>399</v>
      </c>
      <c r="E125" s="25" t="s">
        <v>402</v>
      </c>
      <c r="F125" s="24" t="s">
        <v>17</v>
      </c>
      <c r="G125" s="24" t="s">
        <v>32</v>
      </c>
      <c r="H125" s="24" t="s">
        <v>50</v>
      </c>
      <c r="I125" s="3" t="s">
        <v>51</v>
      </c>
      <c r="J125" s="58" t="s">
        <v>4</v>
      </c>
      <c r="K125" s="77" t="str">
        <f>HYPERLINK("mailto:"&amp;VLOOKUP(L125,'CONCAT Codes'!$A$14:$G$25,5,FALSE)&amp;"?subject="&amp;_xlfn.CONCAT(C125," - APPLICANT for ",A125)&amp;"&amp;cc="&amp;'CONCAT Codes'!$A$32&amp;"&amp;body="&amp;D125&amp;"%0A%0APlease see my resume and bio for the above tour.","Click HERE to apply")</f>
        <v>Click HERE to apply</v>
      </c>
      <c r="L125" s="63" t="s">
        <v>73</v>
      </c>
    </row>
    <row r="126" spans="1:12" ht="54.6" customHeight="1">
      <c r="A126" s="1" t="s">
        <v>427</v>
      </c>
      <c r="B126" s="24" t="s">
        <v>7</v>
      </c>
      <c r="C126" s="24" t="s">
        <v>428</v>
      </c>
      <c r="D126" s="15" t="s">
        <v>606</v>
      </c>
      <c r="E126" s="25" t="s">
        <v>524</v>
      </c>
      <c r="F126" s="24" t="s">
        <v>28</v>
      </c>
      <c r="G126" s="24" t="s">
        <v>523</v>
      </c>
      <c r="H126" s="24" t="s">
        <v>429</v>
      </c>
      <c r="I126" s="3" t="s">
        <v>51</v>
      </c>
      <c r="J126" s="58" t="s">
        <v>4</v>
      </c>
      <c r="K126" s="77" t="str">
        <f>HYPERLINK("mailto:"&amp;VLOOKUP(L126,'CONCAT Codes'!$A$14:$G$25,5,FALSE)&amp;"?subject="&amp;_xlfn.CONCAT(C126," - APPLICANT for ",A126)&amp;"&amp;cc="&amp;'CONCAT Codes'!$A$32&amp;"&amp;body="&amp;D126&amp;"%0A%0APlease see my resume and bio for the above tour.","Click HERE to apply")</f>
        <v>Click HERE to apply</v>
      </c>
      <c r="L126" s="63" t="s">
        <v>77</v>
      </c>
    </row>
    <row r="127" spans="1:12" ht="54.6" customHeight="1">
      <c r="A127" s="70" t="s">
        <v>597</v>
      </c>
      <c r="B127" s="71" t="s">
        <v>47</v>
      </c>
      <c r="C127" s="71" t="s">
        <v>423</v>
      </c>
      <c r="D127" s="70" t="s">
        <v>598</v>
      </c>
      <c r="E127" s="25" t="s">
        <v>605</v>
      </c>
      <c r="F127" s="71" t="s">
        <v>28</v>
      </c>
      <c r="G127" s="71" t="s">
        <v>189</v>
      </c>
      <c r="H127" s="71" t="s">
        <v>268</v>
      </c>
      <c r="I127" s="72" t="s">
        <v>16</v>
      </c>
      <c r="J127" s="74" t="s">
        <v>4</v>
      </c>
      <c r="K127" s="77" t="str">
        <f>HYPERLINK("mailto:"&amp;VLOOKUP(L127,'CONCAT Codes'!$A$14:$G$25,5,FALSE)&amp;"?subject="&amp;_xlfn.CONCAT(C127," - APPLICANT for ",A127)&amp;"&amp;cc="&amp;'CONCAT Codes'!$A$32&amp;"&amp;body="&amp;D127&amp;"%0A%0APlease see my resume and bio for the above tour.","Click HERE to apply")</f>
        <v>Click HERE to apply</v>
      </c>
      <c r="L127" s="71" t="s">
        <v>77</v>
      </c>
    </row>
    <row r="128" spans="1:12" ht="54.6" customHeight="1">
      <c r="A128" s="1" t="s">
        <v>526</v>
      </c>
      <c r="B128" s="24" t="s">
        <v>47</v>
      </c>
      <c r="C128" s="24" t="s">
        <v>423</v>
      </c>
      <c r="D128" s="15" t="s">
        <v>527</v>
      </c>
      <c r="E128" s="25" t="s">
        <v>559</v>
      </c>
      <c r="F128" s="24" t="s">
        <v>28</v>
      </c>
      <c r="G128" s="24" t="s">
        <v>335</v>
      </c>
      <c r="H128" s="24" t="s">
        <v>424</v>
      </c>
      <c r="I128" s="3" t="s">
        <v>16</v>
      </c>
      <c r="J128" s="58" t="s">
        <v>4</v>
      </c>
      <c r="K128" s="77" t="str">
        <f>HYPERLINK("mailto:"&amp;VLOOKUP(L128,'CONCAT Codes'!$A$14:$G$25,5,FALSE)&amp;"?subject="&amp;_xlfn.CONCAT(C128," - APPLICANT for ",A128)&amp;"&amp;cc="&amp;'CONCAT Codes'!$A$32&amp;"&amp;body="&amp;D128&amp;"%0A%0APlease see my resume and bio for the above tour.","Click HERE to apply")</f>
        <v>Click HERE to apply</v>
      </c>
      <c r="L128" s="63" t="s">
        <v>77</v>
      </c>
    </row>
    <row r="129" spans="1:12" ht="54.6" customHeight="1">
      <c r="A129" s="70" t="s">
        <v>594</v>
      </c>
      <c r="B129" s="71" t="s">
        <v>47</v>
      </c>
      <c r="C129" s="71" t="s">
        <v>423</v>
      </c>
      <c r="D129" s="70" t="s">
        <v>595</v>
      </c>
      <c r="E129" s="25" t="s">
        <v>604</v>
      </c>
      <c r="F129" s="71" t="s">
        <v>28</v>
      </c>
      <c r="G129" s="71" t="s">
        <v>596</v>
      </c>
      <c r="H129" s="71" t="s">
        <v>424</v>
      </c>
      <c r="I129" s="72" t="s">
        <v>16</v>
      </c>
      <c r="J129" s="74" t="s">
        <v>4</v>
      </c>
      <c r="K129" s="77" t="str">
        <f>HYPERLINK("mailto:"&amp;VLOOKUP(L129,'CONCAT Codes'!$A$14:$G$25,5,FALSE)&amp;"?subject="&amp;_xlfn.CONCAT(C129," - APPLICANT for ",A129)&amp;"&amp;cc="&amp;'CONCAT Codes'!$A$32&amp;"&amp;body="&amp;D129&amp;"%0A%0APlease see my resume and bio for the above tour.","Click HERE to apply")</f>
        <v>Click HERE to apply</v>
      </c>
      <c r="L129" s="71" t="s">
        <v>77</v>
      </c>
    </row>
    <row r="130" spans="1:12" ht="54.6" customHeight="1">
      <c r="A130" s="1" t="s">
        <v>708</v>
      </c>
      <c r="B130" s="24" t="s">
        <v>47</v>
      </c>
      <c r="C130" s="24" t="s">
        <v>709</v>
      </c>
      <c r="D130" s="15" t="s">
        <v>342</v>
      </c>
      <c r="E130" s="25" t="s">
        <v>732</v>
      </c>
      <c r="F130" s="24" t="s">
        <v>28</v>
      </c>
      <c r="G130" s="24" t="s">
        <v>335</v>
      </c>
      <c r="H130" s="24" t="s">
        <v>710</v>
      </c>
      <c r="I130" s="3" t="s">
        <v>16</v>
      </c>
      <c r="J130" s="58" t="s">
        <v>4</v>
      </c>
      <c r="K130" s="77" t="str">
        <f>HYPERLINK("mailto:"&amp;VLOOKUP(L130,'CONCAT Codes'!$A$14:$G$25,5,FALSE)&amp;"?subject="&amp;_xlfn.CONCAT(C130," - APPLICANT for ",A130)&amp;"&amp;cc="&amp;'CONCAT Codes'!$A$32&amp;"&amp;body="&amp;D130&amp;"%0A%0APlease see my resume and bio for the above tour.","Click HERE to apply")</f>
        <v>Click HERE to apply</v>
      </c>
      <c r="L130" s="63" t="s">
        <v>77</v>
      </c>
    </row>
    <row r="131" spans="1:12" ht="54.6" customHeight="1">
      <c r="A131" s="1" t="s">
        <v>711</v>
      </c>
      <c r="B131" s="24" t="s">
        <v>47</v>
      </c>
      <c r="C131" s="24" t="s">
        <v>709</v>
      </c>
      <c r="D131" s="15" t="s">
        <v>712</v>
      </c>
      <c r="E131" s="25" t="s">
        <v>728</v>
      </c>
      <c r="F131" s="24" t="s">
        <v>1</v>
      </c>
      <c r="G131" s="24" t="s">
        <v>31</v>
      </c>
      <c r="H131" s="24" t="s">
        <v>710</v>
      </c>
      <c r="I131" s="3" t="s">
        <v>16</v>
      </c>
      <c r="J131" s="58" t="s">
        <v>4</v>
      </c>
      <c r="K131" s="77" t="str">
        <f>HYPERLINK("mailto:"&amp;VLOOKUP(L131,'CONCAT Codes'!$A$14:$G$25,5,FALSE)&amp;"?subject="&amp;_xlfn.CONCAT(C131," - APPLICANT for ",A131)&amp;"&amp;cc="&amp;'CONCAT Codes'!$A$32&amp;"&amp;body="&amp;D131&amp;"%0A%0APlease see my resume and bio for the above tour.","Click HERE to apply")</f>
        <v>Click HERE to apply</v>
      </c>
      <c r="L131" s="63" t="s">
        <v>77</v>
      </c>
    </row>
    <row r="132" spans="1:12" ht="54.6" customHeight="1">
      <c r="A132" s="1" t="s">
        <v>828</v>
      </c>
      <c r="B132" s="24" t="s">
        <v>47</v>
      </c>
      <c r="C132" s="24" t="s">
        <v>829</v>
      </c>
      <c r="D132" s="15" t="s">
        <v>830</v>
      </c>
      <c r="E132" s="25" t="s">
        <v>861</v>
      </c>
      <c r="F132" s="24" t="s">
        <v>28</v>
      </c>
      <c r="G132" s="24" t="s">
        <v>36</v>
      </c>
      <c r="H132" s="24" t="s">
        <v>424</v>
      </c>
      <c r="I132" s="3" t="s">
        <v>16</v>
      </c>
      <c r="J132" s="58" t="s">
        <v>4</v>
      </c>
      <c r="K132" s="84" t="str">
        <f>HYPERLINK("mailto:"&amp;VLOOKUP(L132,'CONCAT Codes'!$A$14:$G$25,5,FALSE)&amp;"?subject="&amp;_xlfn.CONCAT(C132," - APPLICANT for ",A132)&amp;"&amp;cc="&amp;'CONCAT Codes'!$A$32&amp;"&amp;body="&amp;D132&amp;"%0A%0APlease see my resume and bio for the above tour.","Click HERE to apply")</f>
        <v>Click HERE to apply</v>
      </c>
      <c r="L132" s="63" t="s">
        <v>77</v>
      </c>
    </row>
    <row r="133" spans="1:12" ht="54.6" customHeight="1">
      <c r="A133" s="1" t="s">
        <v>838</v>
      </c>
      <c r="B133" s="24" t="s">
        <v>47</v>
      </c>
      <c r="C133" s="24" t="s">
        <v>829</v>
      </c>
      <c r="D133" s="15" t="s">
        <v>839</v>
      </c>
      <c r="E133" s="25" t="s">
        <v>857</v>
      </c>
      <c r="F133" s="24" t="s">
        <v>28</v>
      </c>
      <c r="G133" s="24" t="s">
        <v>189</v>
      </c>
      <c r="H133" s="24" t="s">
        <v>424</v>
      </c>
      <c r="I133" s="3" t="s">
        <v>16</v>
      </c>
      <c r="J133" s="58" t="s">
        <v>4</v>
      </c>
      <c r="K133" s="84" t="str">
        <f>HYPERLINK("mailto:"&amp;VLOOKUP(L133,'CONCAT Codes'!$A$14:$G$25,5,FALSE)&amp;"?subject="&amp;_xlfn.CONCAT(C133," - APPLICANT for ",A133)&amp;"&amp;cc="&amp;'CONCAT Codes'!$A$32&amp;"&amp;body="&amp;D133&amp;"%0A%0APlease see my resume and bio for the above tour.","Click HERE to apply")</f>
        <v>Click HERE to apply</v>
      </c>
      <c r="L133" s="63" t="s">
        <v>77</v>
      </c>
    </row>
    <row r="134" spans="1:12" ht="54.6" customHeight="1">
      <c r="A134" s="1" t="s">
        <v>639</v>
      </c>
      <c r="B134" s="24" t="s">
        <v>47</v>
      </c>
      <c r="C134" s="24" t="s">
        <v>640</v>
      </c>
      <c r="D134" s="15" t="s">
        <v>641</v>
      </c>
      <c r="E134" s="25" t="s">
        <v>670</v>
      </c>
      <c r="F134" s="24" t="s">
        <v>28</v>
      </c>
      <c r="G134" s="24" t="s">
        <v>642</v>
      </c>
      <c r="H134" s="24" t="s">
        <v>643</v>
      </c>
      <c r="I134" s="3" t="s">
        <v>16</v>
      </c>
      <c r="J134" s="58" t="s">
        <v>4</v>
      </c>
      <c r="K134" s="77" t="str">
        <f>HYPERLINK("mailto:"&amp;VLOOKUP(L134,'CONCAT Codes'!$A$14:$G$25,5,FALSE)&amp;"?subject="&amp;_xlfn.CONCAT(C134," - APPLICANT for ",A134)&amp;"&amp;cc="&amp;'CONCAT Codes'!$A$32&amp;"&amp;body="&amp;D134&amp;"%0A%0APlease see my resume and bio for the above tour.","Click HERE to apply")</f>
        <v>Click HERE to apply</v>
      </c>
      <c r="L134" s="63" t="s">
        <v>77</v>
      </c>
    </row>
    <row r="135" spans="1:12" ht="54.6" customHeight="1">
      <c r="A135" s="1" t="s">
        <v>823</v>
      </c>
      <c r="B135" s="24" t="s">
        <v>47</v>
      </c>
      <c r="C135" s="24" t="s">
        <v>824</v>
      </c>
      <c r="D135" s="15" t="s">
        <v>277</v>
      </c>
      <c r="E135" s="25" t="s">
        <v>852</v>
      </c>
      <c r="F135" s="24" t="s">
        <v>28</v>
      </c>
      <c r="G135" s="24" t="s">
        <v>825</v>
      </c>
      <c r="H135" s="24" t="s">
        <v>424</v>
      </c>
      <c r="I135" s="3" t="s">
        <v>16</v>
      </c>
      <c r="J135" s="58" t="s">
        <v>4</v>
      </c>
      <c r="K135" s="84" t="str">
        <f>HYPERLINK("mailto:"&amp;VLOOKUP(L135,'CONCAT Codes'!$A$14:$G$25,5,FALSE)&amp;"?subject="&amp;_xlfn.CONCAT(C135," - APPLICANT for ",A135)&amp;"&amp;cc="&amp;'CONCAT Codes'!$A$32&amp;"&amp;body="&amp;D135&amp;"%0A%0APlease see my resume and bio for the above tour.","Click HERE to apply")</f>
        <v>Click HERE to apply</v>
      </c>
      <c r="L135" s="63" t="s">
        <v>77</v>
      </c>
    </row>
    <row r="136" spans="1:12" ht="54.6" customHeight="1">
      <c r="A136" s="1" t="s">
        <v>721</v>
      </c>
      <c r="B136" s="24" t="s">
        <v>0</v>
      </c>
      <c r="C136" s="24" t="s">
        <v>722</v>
      </c>
      <c r="D136" s="15" t="s">
        <v>723</v>
      </c>
      <c r="E136" s="25" t="s">
        <v>725</v>
      </c>
      <c r="F136" s="24" t="s">
        <v>28</v>
      </c>
      <c r="G136" s="24" t="s">
        <v>214</v>
      </c>
      <c r="H136" s="24" t="s">
        <v>39</v>
      </c>
      <c r="I136" s="3" t="s">
        <v>16</v>
      </c>
      <c r="J136" s="58" t="s">
        <v>4</v>
      </c>
      <c r="K136" s="77" t="str">
        <f>HYPERLINK("mailto:"&amp;VLOOKUP(L136,'CONCAT Codes'!$A$14:$G$25,5,FALSE)&amp;"?subject="&amp;_xlfn.CONCAT(C136," - APPLICANT for ",A136)&amp;"&amp;cc="&amp;'CONCAT Codes'!$A$32&amp;"&amp;body="&amp;D136&amp;"%0A%0APlease see my resume and bio for the above tour.","Click HERE to apply")</f>
        <v>Click HERE to apply</v>
      </c>
      <c r="L136" s="63" t="s">
        <v>74</v>
      </c>
    </row>
    <row r="137" spans="1:12" ht="54.6" customHeight="1">
      <c r="A137" s="1" t="s">
        <v>805</v>
      </c>
      <c r="B137" s="24" t="s">
        <v>0</v>
      </c>
      <c r="C137" s="24" t="s">
        <v>722</v>
      </c>
      <c r="D137" s="15" t="s">
        <v>806</v>
      </c>
      <c r="E137" s="25" t="s">
        <v>807</v>
      </c>
      <c r="F137" s="24" t="s">
        <v>28</v>
      </c>
      <c r="G137" s="24" t="s">
        <v>347</v>
      </c>
      <c r="H137" s="24" t="s">
        <v>39</v>
      </c>
      <c r="I137" s="3" t="s">
        <v>16</v>
      </c>
      <c r="J137" s="58" t="s">
        <v>4</v>
      </c>
      <c r="K137" s="84" t="str">
        <f>HYPERLINK("mailto:"&amp;VLOOKUP(L137,'CONCAT Codes'!$A$14:$G$25,5,FALSE)&amp;"?subject="&amp;_xlfn.CONCAT(C137," - APPLICANT for ",A137)&amp;"&amp;cc="&amp;'CONCAT Codes'!$A$32&amp;"&amp;body="&amp;D137&amp;"%0A%0APlease see my resume and bio for the above tour.","Click HERE to apply")</f>
        <v>Click HERE to apply</v>
      </c>
      <c r="L137" s="63" t="s">
        <v>74</v>
      </c>
    </row>
    <row r="138" spans="1:12" ht="54.6" customHeight="1">
      <c r="A138" s="1" t="s">
        <v>819</v>
      </c>
      <c r="B138" s="24" t="s">
        <v>0</v>
      </c>
      <c r="C138" s="24" t="s">
        <v>820</v>
      </c>
      <c r="D138" s="15" t="s">
        <v>821</v>
      </c>
      <c r="E138" s="25" t="s">
        <v>862</v>
      </c>
      <c r="F138" s="24" t="s">
        <v>28</v>
      </c>
      <c r="G138" s="24" t="s">
        <v>822</v>
      </c>
      <c r="H138" s="24" t="s">
        <v>39</v>
      </c>
      <c r="I138" s="3" t="s">
        <v>16</v>
      </c>
      <c r="J138" s="58" t="s">
        <v>4</v>
      </c>
      <c r="K138" s="84" t="str">
        <f>HYPERLINK("mailto:"&amp;VLOOKUP(L138,'CONCAT Codes'!$A$14:$G$25,5,FALSE)&amp;"?subject="&amp;_xlfn.CONCAT(C138," - APPLICANT for ",A138)&amp;"&amp;cc="&amp;'CONCAT Codes'!$A$32&amp;"&amp;body="&amp;D138&amp;"%0A%0APlease see my resume and bio for the above tour.","Click HERE to apply")</f>
        <v>Click HERE to apply</v>
      </c>
      <c r="L138" s="63" t="s">
        <v>745</v>
      </c>
    </row>
    <row r="139" spans="1:12" ht="54.6" customHeight="1">
      <c r="A139" s="1" t="s">
        <v>538</v>
      </c>
      <c r="B139" s="24" t="s">
        <v>0</v>
      </c>
      <c r="C139" s="24" t="s">
        <v>539</v>
      </c>
      <c r="D139" s="15" t="s">
        <v>540</v>
      </c>
      <c r="E139" s="25" t="s">
        <v>562</v>
      </c>
      <c r="F139" s="24" t="s">
        <v>28</v>
      </c>
      <c r="G139" s="24" t="s">
        <v>46</v>
      </c>
      <c r="H139" s="24" t="s">
        <v>39</v>
      </c>
      <c r="I139" s="3" t="s">
        <v>16</v>
      </c>
      <c r="J139" s="58" t="s">
        <v>4</v>
      </c>
      <c r="K139" s="77" t="str">
        <f>HYPERLINK("mailto:"&amp;VLOOKUP(L139,'CONCAT Codes'!$A$14:$G$25,5,FALSE)&amp;"?subject="&amp;_xlfn.CONCAT(C139," - APPLICANT for ",A139)&amp;"&amp;cc="&amp;'CONCAT Codes'!$A$32&amp;"&amp;body="&amp;D139&amp;"%0A%0APlease see my resume and bio for the above tour.","Click HERE to apply")</f>
        <v>Click HERE to apply</v>
      </c>
      <c r="L139" s="63" t="s">
        <v>745</v>
      </c>
    </row>
    <row r="140" spans="1:12" ht="54.6" customHeight="1">
      <c r="A140" s="24" t="s">
        <v>752</v>
      </c>
      <c r="B140" s="24" t="s">
        <v>2</v>
      </c>
      <c r="C140" s="24" t="s">
        <v>663</v>
      </c>
      <c r="D140" s="1" t="s">
        <v>695</v>
      </c>
      <c r="E140" s="24" t="s">
        <v>764</v>
      </c>
      <c r="F140" s="25" t="s">
        <v>28</v>
      </c>
      <c r="G140" s="25" t="s">
        <v>67</v>
      </c>
      <c r="H140" s="25" t="s">
        <v>753</v>
      </c>
      <c r="I140" s="3" t="s">
        <v>16</v>
      </c>
      <c r="J140" s="69" t="s">
        <v>4</v>
      </c>
      <c r="K140" s="77" t="str">
        <f>HYPERLINK("mailto:"&amp;VLOOKUP(L140,'CONCAT Codes'!$A$14:$G$25,5,FALSE)&amp;"?subject="&amp;_xlfn.CONCAT(C140," - APPLICANT for ",A140)&amp;"&amp;cc="&amp;'CONCAT Codes'!$A$32&amp;"&amp;body="&amp;D140&amp;"%0A%0APlease see my resume and bio for the above tour.","Click HERE to apply")</f>
        <v>Click HERE to apply</v>
      </c>
      <c r="L140" s="25" t="s">
        <v>72</v>
      </c>
    </row>
    <row r="141" spans="1:12" ht="54.6" customHeight="1">
      <c r="A141" s="1" t="s">
        <v>513</v>
      </c>
      <c r="B141" s="24" t="s">
        <v>2</v>
      </c>
      <c r="C141" s="24" t="s">
        <v>91</v>
      </c>
      <c r="D141" s="15" t="s">
        <v>514</v>
      </c>
      <c r="E141" s="25" t="s">
        <v>520</v>
      </c>
      <c r="F141" s="24" t="s">
        <v>28</v>
      </c>
      <c r="G141" s="24" t="s">
        <v>219</v>
      </c>
      <c r="H141" s="24" t="s">
        <v>515</v>
      </c>
      <c r="I141" s="3" t="s">
        <v>16</v>
      </c>
      <c r="J141" s="58" t="s">
        <v>4</v>
      </c>
      <c r="K141" s="77" t="str">
        <f>HYPERLINK("mailto:"&amp;VLOOKUP(L141,'CONCAT Codes'!$A$14:$G$25,5,FALSE)&amp;"?subject="&amp;_xlfn.CONCAT(C141," - APPLICANT for ",A141)&amp;"&amp;cc="&amp;'CONCAT Codes'!$A$32&amp;"&amp;body="&amp;D141&amp;"%0A%0APlease see my resume and bio for the above tour.","Click HERE to apply")</f>
        <v>Click HERE to apply</v>
      </c>
      <c r="L141" s="63" t="s">
        <v>72</v>
      </c>
    </row>
    <row r="142" spans="1:12" ht="54.6" customHeight="1">
      <c r="A142" s="1" t="s">
        <v>242</v>
      </c>
      <c r="B142" s="24" t="s">
        <v>2</v>
      </c>
      <c r="C142" s="24" t="s">
        <v>243</v>
      </c>
      <c r="D142" s="15" t="s">
        <v>244</v>
      </c>
      <c r="E142" s="25" t="s">
        <v>336</v>
      </c>
      <c r="F142" s="24" t="s">
        <v>28</v>
      </c>
      <c r="G142" s="24" t="s">
        <v>45</v>
      </c>
      <c r="H142" s="24" t="s">
        <v>245</v>
      </c>
      <c r="I142" s="3" t="s">
        <v>16</v>
      </c>
      <c r="J142" s="58" t="s">
        <v>4</v>
      </c>
      <c r="K142" s="84" t="str">
        <f>HYPERLINK("mailto:"&amp;VLOOKUP(L142,'CONCAT Codes'!$A$14:$G$25,5,FALSE)&amp;"?subject="&amp;_xlfn.CONCAT(C142," - APPLICANT for ",A142)&amp;"&amp;cc="&amp;'CONCAT Codes'!$A$32&amp;"&amp;body="&amp;D142&amp;"%0A%0APlease see my resume and bio for the above tour.","Click HERE to apply")</f>
        <v>Click HERE to apply</v>
      </c>
      <c r="L142" s="63" t="s">
        <v>72</v>
      </c>
    </row>
    <row r="143" spans="1:12" ht="54.6" customHeight="1">
      <c r="A143" s="1" t="s">
        <v>719</v>
      </c>
      <c r="B143" s="24" t="s">
        <v>2</v>
      </c>
      <c r="C143" s="24" t="s">
        <v>65</v>
      </c>
      <c r="D143" s="15" t="s">
        <v>720</v>
      </c>
      <c r="E143" s="73" t="s">
        <v>724</v>
      </c>
      <c r="F143" s="24" t="s">
        <v>28</v>
      </c>
      <c r="G143" s="24" t="s">
        <v>67</v>
      </c>
      <c r="H143" s="24" t="s">
        <v>515</v>
      </c>
      <c r="I143" s="3" t="s">
        <v>16</v>
      </c>
      <c r="J143" s="58" t="s">
        <v>4</v>
      </c>
      <c r="K143" s="77" t="str">
        <f>HYPERLINK("mailto:"&amp;VLOOKUP(L143,'CONCAT Codes'!$A$14:$G$25,5,FALSE)&amp;"?subject="&amp;_xlfn.CONCAT(C143," - APPLICANT for ",A143)&amp;"&amp;cc="&amp;'CONCAT Codes'!$A$32&amp;"&amp;body="&amp;D143&amp;"%0A%0APlease see my resume and bio for the above tour.","Click HERE to apply")</f>
        <v>Click HERE to apply</v>
      </c>
      <c r="L143" s="63" t="s">
        <v>97</v>
      </c>
    </row>
    <row r="144" spans="1:12" ht="54.6" customHeight="1">
      <c r="A144" s="78" t="s">
        <v>274</v>
      </c>
      <c r="B144" s="88" t="s">
        <v>275</v>
      </c>
      <c r="C144" s="88" t="s">
        <v>276</v>
      </c>
      <c r="D144" s="78" t="s">
        <v>277</v>
      </c>
      <c r="E144" s="88" t="s">
        <v>280</v>
      </c>
      <c r="F144" s="88" t="s">
        <v>17</v>
      </c>
      <c r="G144" s="88" t="s">
        <v>45</v>
      </c>
      <c r="H144" s="88" t="s">
        <v>278</v>
      </c>
      <c r="I144" s="82" t="s">
        <v>16</v>
      </c>
      <c r="J144" s="86" t="s">
        <v>4</v>
      </c>
      <c r="K144" s="84" t="str">
        <f>HYPERLINK("mailto:"&amp;VLOOKUP(L144,'CONCAT Codes'!$A$14:$G$25,5,FALSE)&amp;"?subject="&amp;_xlfn.CONCAT(C144," - APPLICANT for ",A144)&amp;"&amp;cc="&amp;'CONCAT Codes'!$A$32&amp;"&amp;body="&amp;D144&amp;"%0A%0APlease see my resume and bio for the above tour.","Click HERE to apply")</f>
        <v>Click HERE to apply</v>
      </c>
      <c r="L144" s="89" t="s">
        <v>97</v>
      </c>
    </row>
    <row r="145" spans="1:12" ht="54.6" customHeight="1">
      <c r="A145" s="1" t="s">
        <v>364</v>
      </c>
      <c r="B145" s="24" t="s">
        <v>47</v>
      </c>
      <c r="C145" s="24" t="s">
        <v>365</v>
      </c>
      <c r="D145" s="15" t="s">
        <v>366</v>
      </c>
      <c r="E145" s="25" t="s">
        <v>630</v>
      </c>
      <c r="F145" s="24" t="s">
        <v>28</v>
      </c>
      <c r="G145" s="24" t="s">
        <v>219</v>
      </c>
      <c r="H145" s="24" t="s">
        <v>268</v>
      </c>
      <c r="I145" s="3" t="s">
        <v>783</v>
      </c>
      <c r="J145" s="58" t="s">
        <v>4</v>
      </c>
      <c r="K145" s="83" t="str">
        <f>HYPERLINK("mailto:"&amp;VLOOKUP(L145,'CONCAT Codes'!$A$14:$G$25,5,FALSE)&amp;"?subject="&amp;_xlfn.CONCAT(C145," - APPLICANT for ",A145)&amp;"&amp;cc="&amp;'CONCAT Codes'!$A$32&amp;"&amp;body="&amp;D145&amp;"%0A%0APlease see my resume and bio for the above tour.","Click HERE to apply")</f>
        <v>Click HERE to apply</v>
      </c>
      <c r="L145" s="63" t="s">
        <v>77</v>
      </c>
    </row>
    <row r="146" spans="1:12" ht="54.6" customHeight="1">
      <c r="A146" s="1" t="s">
        <v>608</v>
      </c>
      <c r="B146" s="24" t="s">
        <v>47</v>
      </c>
      <c r="C146" s="24" t="s">
        <v>609</v>
      </c>
      <c r="D146" s="15" t="s">
        <v>610</v>
      </c>
      <c r="E146" s="25" t="s">
        <v>634</v>
      </c>
      <c r="F146" s="24" t="s">
        <v>28</v>
      </c>
      <c r="G146" s="24" t="s">
        <v>31</v>
      </c>
      <c r="H146" s="24" t="s">
        <v>268</v>
      </c>
      <c r="I146" s="3" t="s">
        <v>783</v>
      </c>
      <c r="J146" s="58" t="s">
        <v>4</v>
      </c>
      <c r="K146" s="83" t="str">
        <f>HYPERLINK("mailto:"&amp;VLOOKUP(L146,'CONCAT Codes'!$A$14:$G$25,5,FALSE)&amp;"?subject="&amp;_xlfn.CONCAT(C146," - APPLICANT for ",A146)&amp;"&amp;cc="&amp;'CONCAT Codes'!$A$32&amp;"&amp;body="&amp;D146&amp;"%0A%0APlease see my resume and bio for the above tour.","Click HERE to apply")</f>
        <v>Click HERE to apply</v>
      </c>
      <c r="L146" s="63" t="s">
        <v>77</v>
      </c>
    </row>
    <row r="147" spans="1:12" ht="54.6" customHeight="1">
      <c r="A147" s="1" t="s">
        <v>612</v>
      </c>
      <c r="B147" s="24" t="s">
        <v>42</v>
      </c>
      <c r="C147" s="24" t="s">
        <v>613</v>
      </c>
      <c r="D147" s="15" t="s">
        <v>614</v>
      </c>
      <c r="E147" s="25" t="s">
        <v>628</v>
      </c>
      <c r="F147" s="24" t="s">
        <v>1</v>
      </c>
      <c r="G147" s="24" t="s">
        <v>61</v>
      </c>
      <c r="H147" s="24" t="s">
        <v>615</v>
      </c>
      <c r="I147" s="3" t="s">
        <v>56</v>
      </c>
      <c r="J147" s="58" t="s">
        <v>4</v>
      </c>
      <c r="K147" s="83" t="str">
        <f>HYPERLINK("mailto:"&amp;VLOOKUP(L147,'CONCAT Codes'!$A$14:$G$25,5,FALSE)&amp;"?subject="&amp;_xlfn.CONCAT(C147," - APPLICANT for ",A147)&amp;"&amp;cc="&amp;'CONCAT Codes'!$A$32&amp;"&amp;body="&amp;D147&amp;"%0A%0APlease see my resume and bio for the above tour.","Click HERE to apply")</f>
        <v>Click HERE to apply</v>
      </c>
      <c r="L147" s="63" t="s">
        <v>744</v>
      </c>
    </row>
    <row r="148" spans="1:12" ht="54.6" customHeight="1">
      <c r="A148" s="1" t="s">
        <v>227</v>
      </c>
      <c r="B148" s="24" t="s">
        <v>54</v>
      </c>
      <c r="C148" s="24" t="s">
        <v>64</v>
      </c>
      <c r="D148" s="15" t="s">
        <v>228</v>
      </c>
      <c r="E148" s="25" t="s">
        <v>231</v>
      </c>
      <c r="F148" s="24" t="s">
        <v>28</v>
      </c>
      <c r="G148" s="24" t="s">
        <v>38</v>
      </c>
      <c r="H148" s="24" t="s">
        <v>55</v>
      </c>
      <c r="I148" s="3" t="s">
        <v>56</v>
      </c>
      <c r="J148" s="58" t="s">
        <v>4</v>
      </c>
      <c r="K148" s="83" t="str">
        <f>HYPERLINK("mailto:"&amp;VLOOKUP(L148,'CONCAT Codes'!$A$14:$G$25,5,FALSE)&amp;"?subject="&amp;_xlfn.CONCAT(C148," - APPLICANT for ",A148)&amp;"&amp;cc="&amp;'CONCAT Codes'!$A$32&amp;"&amp;body="&amp;D148&amp;"%0A%0APlease see my resume and bio for the above tour.","Click HERE to apply")</f>
        <v>Click HERE to apply</v>
      </c>
      <c r="L148" s="63" t="s">
        <v>72</v>
      </c>
    </row>
    <row r="149" spans="1:12" ht="54.6" customHeight="1">
      <c r="A149" s="1" t="s">
        <v>229</v>
      </c>
      <c r="B149" s="24" t="s">
        <v>54</v>
      </c>
      <c r="C149" s="24" t="s">
        <v>64</v>
      </c>
      <c r="D149" s="15" t="s">
        <v>230</v>
      </c>
      <c r="E149" s="25" t="s">
        <v>232</v>
      </c>
      <c r="F149" s="24" t="s">
        <v>28</v>
      </c>
      <c r="G149" s="24" t="s">
        <v>63</v>
      </c>
      <c r="H149" s="24" t="s">
        <v>55</v>
      </c>
      <c r="I149" s="3" t="s">
        <v>56</v>
      </c>
      <c r="J149" s="58" t="s">
        <v>4</v>
      </c>
      <c r="K149" s="83" t="str">
        <f>HYPERLINK("mailto:"&amp;VLOOKUP(L149,'CONCAT Codes'!$A$14:$G$25,5,FALSE)&amp;"?subject="&amp;_xlfn.CONCAT(C149," - APPLICANT for ",A149)&amp;"&amp;cc="&amp;'CONCAT Codes'!$A$32&amp;"&amp;body="&amp;D149&amp;"%0A%0APlease see my resume and bio for the above tour.","Click HERE to apply")</f>
        <v>Click HERE to apply</v>
      </c>
      <c r="L149" s="63" t="s">
        <v>72</v>
      </c>
    </row>
    <row r="150" spans="1:12" ht="54.6" customHeight="1">
      <c r="A150" s="1" t="s">
        <v>235</v>
      </c>
      <c r="B150" s="24" t="s">
        <v>54</v>
      </c>
      <c r="C150" s="24" t="s">
        <v>64</v>
      </c>
      <c r="D150" s="15" t="s">
        <v>236</v>
      </c>
      <c r="E150" s="25" t="s">
        <v>248</v>
      </c>
      <c r="F150" s="24" t="s">
        <v>28</v>
      </c>
      <c r="G150" s="24" t="s">
        <v>60</v>
      </c>
      <c r="H150" s="24" t="s">
        <v>55</v>
      </c>
      <c r="I150" s="3" t="s">
        <v>56</v>
      </c>
      <c r="J150" s="58" t="s">
        <v>4</v>
      </c>
      <c r="K150" s="83" t="str">
        <f>HYPERLINK("mailto:"&amp;VLOOKUP(L150,'CONCAT Codes'!$A$14:$G$25,5,FALSE)&amp;"?subject="&amp;_xlfn.CONCAT(C150," - APPLICANT for ",A150)&amp;"&amp;cc="&amp;'CONCAT Codes'!$A$32&amp;"&amp;body="&amp;D150&amp;"%0A%0APlease see my resume and bio for the above tour.","Click HERE to apply")</f>
        <v>Click HERE to apply</v>
      </c>
      <c r="L150" s="63" t="s">
        <v>72</v>
      </c>
    </row>
    <row r="151" spans="1:12" ht="54.6" customHeight="1">
      <c r="A151" s="1" t="s">
        <v>249</v>
      </c>
      <c r="B151" s="24" t="s">
        <v>54</v>
      </c>
      <c r="C151" s="24" t="s">
        <v>64</v>
      </c>
      <c r="D151" s="15" t="s">
        <v>250</v>
      </c>
      <c r="E151" s="25" t="s">
        <v>255</v>
      </c>
      <c r="F151" s="24" t="s">
        <v>28</v>
      </c>
      <c r="G151" s="24" t="s">
        <v>226</v>
      </c>
      <c r="H151" s="24" t="s">
        <v>55</v>
      </c>
      <c r="I151" s="3" t="s">
        <v>56</v>
      </c>
      <c r="J151" s="58" t="s">
        <v>4</v>
      </c>
      <c r="K151" s="83" t="str">
        <f>HYPERLINK("mailto:"&amp;VLOOKUP(L151,'CONCAT Codes'!$A$14:$G$25,5,FALSE)&amp;"?subject="&amp;_xlfn.CONCAT(C151," - APPLICANT for ",A151)&amp;"&amp;cc="&amp;'CONCAT Codes'!$A$32&amp;"&amp;body="&amp;D151&amp;"%0A%0APlease see my resume and bio for the above tour.","Click HERE to apply")</f>
        <v>Click HERE to apply</v>
      </c>
      <c r="L151" s="63" t="s">
        <v>72</v>
      </c>
    </row>
    <row r="152" spans="1:12" ht="54.6" customHeight="1">
      <c r="A152" s="1" t="s">
        <v>261</v>
      </c>
      <c r="B152" s="24" t="s">
        <v>54</v>
      </c>
      <c r="C152" s="24" t="s">
        <v>64</v>
      </c>
      <c r="D152" s="15" t="s">
        <v>262</v>
      </c>
      <c r="E152" s="25" t="s">
        <v>267</v>
      </c>
      <c r="F152" s="24" t="s">
        <v>28</v>
      </c>
      <c r="G152" s="24" t="s">
        <v>263</v>
      </c>
      <c r="H152" s="24" t="s">
        <v>55</v>
      </c>
      <c r="I152" s="3" t="s">
        <v>56</v>
      </c>
      <c r="J152" s="58" t="s">
        <v>4</v>
      </c>
      <c r="K152" s="83" t="str">
        <f>HYPERLINK("mailto:"&amp;VLOOKUP(L152,'CONCAT Codes'!$A$14:$G$25,5,FALSE)&amp;"?subject="&amp;_xlfn.CONCAT(C152," - APPLICANT for ",A152)&amp;"&amp;cc="&amp;'CONCAT Codes'!$A$32&amp;"&amp;body="&amp;D152&amp;"%0A%0APlease see my resume and bio for the above tour.","Click HERE to apply")</f>
        <v>Click HERE to apply</v>
      </c>
      <c r="L152" s="63" t="s">
        <v>72</v>
      </c>
    </row>
    <row r="153" spans="1:12" ht="54.6" customHeight="1">
      <c r="A153" s="1" t="s">
        <v>271</v>
      </c>
      <c r="B153" s="56" t="s">
        <v>54</v>
      </c>
      <c r="C153" s="56" t="s">
        <v>64</v>
      </c>
      <c r="D153" s="1" t="s">
        <v>272</v>
      </c>
      <c r="E153" s="56" t="s">
        <v>279</v>
      </c>
      <c r="F153" s="56" t="s">
        <v>28</v>
      </c>
      <c r="G153" s="56" t="s">
        <v>273</v>
      </c>
      <c r="H153" s="56" t="s">
        <v>55</v>
      </c>
      <c r="I153" s="3" t="s">
        <v>56</v>
      </c>
      <c r="J153" s="58" t="s">
        <v>4</v>
      </c>
      <c r="K153" s="83" t="str">
        <f>HYPERLINK("mailto:"&amp;VLOOKUP(L153,'CONCAT Codes'!$A$14:$G$25,5,FALSE)&amp;"?subject="&amp;_xlfn.CONCAT(C153," - APPLICANT for ",A153)&amp;"&amp;cc="&amp;'CONCAT Codes'!$A$32&amp;"&amp;body="&amp;D153&amp;"%0A%0APlease see my resume and bio for the above tour.","Click HERE to apply")</f>
        <v>Click HERE to apply</v>
      </c>
      <c r="L153" s="62" t="s">
        <v>72</v>
      </c>
    </row>
    <row r="154" spans="1:12" ht="54.6" customHeight="1">
      <c r="A154" s="1" t="s">
        <v>281</v>
      </c>
      <c r="B154" s="24" t="s">
        <v>54</v>
      </c>
      <c r="C154" s="24" t="s">
        <v>64</v>
      </c>
      <c r="D154" s="1" t="s">
        <v>282</v>
      </c>
      <c r="E154" s="24" t="s">
        <v>291</v>
      </c>
      <c r="F154" s="24" t="s">
        <v>28</v>
      </c>
      <c r="G154" s="24" t="s">
        <v>31</v>
      </c>
      <c r="H154" s="24" t="s">
        <v>55</v>
      </c>
      <c r="I154" s="3" t="s">
        <v>56</v>
      </c>
      <c r="J154" s="58" t="s">
        <v>4</v>
      </c>
      <c r="K154" s="83" t="str">
        <f>HYPERLINK("mailto:"&amp;VLOOKUP(L154,'CONCAT Codes'!$A$14:$G$25,5,FALSE)&amp;"?subject="&amp;_xlfn.CONCAT(C154," - APPLICANT for ",A154)&amp;"&amp;cc="&amp;'CONCAT Codes'!$A$32&amp;"&amp;body="&amp;D154&amp;"%0A%0APlease see my resume and bio for the above tour.","Click HERE to apply")</f>
        <v>Click HERE to apply</v>
      </c>
      <c r="L154" s="62" t="s">
        <v>72</v>
      </c>
    </row>
    <row r="155" spans="1:12" ht="54.6" customHeight="1">
      <c r="A155" s="1" t="s">
        <v>288</v>
      </c>
      <c r="B155" s="24" t="s">
        <v>54</v>
      </c>
      <c r="C155" s="24" t="s">
        <v>64</v>
      </c>
      <c r="D155" s="1" t="s">
        <v>289</v>
      </c>
      <c r="E155" s="24" t="s">
        <v>294</v>
      </c>
      <c r="F155" s="24" t="s">
        <v>28</v>
      </c>
      <c r="G155" s="24" t="s">
        <v>290</v>
      </c>
      <c r="H155" s="24" t="s">
        <v>55</v>
      </c>
      <c r="I155" s="3" t="s">
        <v>56</v>
      </c>
      <c r="J155" s="58" t="s">
        <v>4</v>
      </c>
      <c r="K155" s="83" t="str">
        <f>HYPERLINK("mailto:"&amp;VLOOKUP(L155,'CONCAT Codes'!$A$14:$G$25,5,FALSE)&amp;"?subject="&amp;_xlfn.CONCAT(C155," - APPLICANT for ",A155)&amp;"&amp;cc="&amp;'CONCAT Codes'!$A$32&amp;"&amp;body="&amp;D155&amp;"%0A%0APlease see my resume and bio for the above tour.","Click HERE to apply")</f>
        <v>Click HERE to apply</v>
      </c>
      <c r="L155" s="62" t="s">
        <v>72</v>
      </c>
    </row>
    <row r="156" spans="1:12" ht="54.6" customHeight="1">
      <c r="A156" s="1" t="s">
        <v>320</v>
      </c>
      <c r="B156" s="24" t="s">
        <v>54</v>
      </c>
      <c r="C156" s="24" t="s">
        <v>64</v>
      </c>
      <c r="D156" s="15" t="s">
        <v>321</v>
      </c>
      <c r="E156" s="24" t="s">
        <v>332</v>
      </c>
      <c r="F156" s="25" t="s">
        <v>28</v>
      </c>
      <c r="G156" s="24" t="s">
        <v>38</v>
      </c>
      <c r="H156" s="24" t="s">
        <v>55</v>
      </c>
      <c r="I156" s="3" t="s">
        <v>56</v>
      </c>
      <c r="J156" s="58" t="s">
        <v>4</v>
      </c>
      <c r="K156" s="83" t="str">
        <f>HYPERLINK("mailto:"&amp;VLOOKUP(L156,'CONCAT Codes'!$A$14:$G$25,5,FALSE)&amp;"?subject="&amp;_xlfn.CONCAT(C156," - APPLICANT for ",A156)&amp;"&amp;cc="&amp;'CONCAT Codes'!$A$32&amp;"&amp;body="&amp;D156&amp;"%0A%0APlease see my resume and bio for the above tour.","Click HERE to apply")</f>
        <v>Click HERE to apply</v>
      </c>
      <c r="L156" s="62" t="s">
        <v>72</v>
      </c>
    </row>
    <row r="157" spans="1:12" ht="54.6" customHeight="1">
      <c r="A157" s="1" t="s">
        <v>316</v>
      </c>
      <c r="B157" s="24" t="s">
        <v>54</v>
      </c>
      <c r="C157" s="24" t="s">
        <v>64</v>
      </c>
      <c r="D157" s="15" t="s">
        <v>317</v>
      </c>
      <c r="E157" s="25" t="s">
        <v>319</v>
      </c>
      <c r="F157" s="24" t="s">
        <v>28</v>
      </c>
      <c r="G157" s="24" t="s">
        <v>318</v>
      </c>
      <c r="H157" s="24" t="s">
        <v>55</v>
      </c>
      <c r="I157" s="3" t="s">
        <v>56</v>
      </c>
      <c r="J157" s="58" t="s">
        <v>4</v>
      </c>
      <c r="K157" s="83" t="str">
        <f>HYPERLINK("mailto:"&amp;VLOOKUP(L157,'CONCAT Codes'!$A$14:$G$25,5,FALSE)&amp;"?subject="&amp;_xlfn.CONCAT(C157," - APPLICANT for ",A157)&amp;"&amp;cc="&amp;'CONCAT Codes'!$A$32&amp;"&amp;body="&amp;D157&amp;"%0A%0APlease see my resume and bio for the above tour.","Click HERE to apply")</f>
        <v>Click HERE to apply</v>
      </c>
      <c r="L157" s="63" t="s">
        <v>72</v>
      </c>
    </row>
    <row r="158" spans="1:12" ht="54.6" customHeight="1">
      <c r="A158" s="1" t="s">
        <v>326</v>
      </c>
      <c r="B158" s="24" t="s">
        <v>54</v>
      </c>
      <c r="C158" s="24" t="s">
        <v>64</v>
      </c>
      <c r="D158" s="15" t="s">
        <v>327</v>
      </c>
      <c r="E158" s="24" t="s">
        <v>334</v>
      </c>
      <c r="F158" s="25" t="s">
        <v>28</v>
      </c>
      <c r="G158" s="24" t="s">
        <v>328</v>
      </c>
      <c r="H158" s="24" t="s">
        <v>55</v>
      </c>
      <c r="I158" s="3" t="s">
        <v>56</v>
      </c>
      <c r="J158" s="58" t="s">
        <v>4</v>
      </c>
      <c r="K158" s="83" t="str">
        <f>HYPERLINK("mailto:"&amp;VLOOKUP(L158,'CONCAT Codes'!$A$14:$G$25,5,FALSE)&amp;"?subject="&amp;_xlfn.CONCAT(C158," - APPLICANT for ",A158)&amp;"&amp;cc="&amp;'CONCAT Codes'!$A$32&amp;"&amp;body="&amp;D158&amp;"%0A%0APlease see my resume and bio for the above tour.","Click HERE to apply")</f>
        <v>Click HERE to apply</v>
      </c>
      <c r="L158" s="62" t="s">
        <v>72</v>
      </c>
    </row>
    <row r="159" spans="1:12" ht="54.6" customHeight="1">
      <c r="A159" s="1" t="s">
        <v>439</v>
      </c>
      <c r="B159" s="24" t="s">
        <v>54</v>
      </c>
      <c r="C159" s="24" t="s">
        <v>64</v>
      </c>
      <c r="D159" s="15" t="s">
        <v>440</v>
      </c>
      <c r="E159" s="25" t="s">
        <v>468</v>
      </c>
      <c r="F159" s="24" t="s">
        <v>28</v>
      </c>
      <c r="G159" s="24" t="s">
        <v>61</v>
      </c>
      <c r="H159" s="24" t="s">
        <v>55</v>
      </c>
      <c r="I159" s="3" t="s">
        <v>56</v>
      </c>
      <c r="J159" s="58" t="s">
        <v>4</v>
      </c>
      <c r="K159" s="83" t="str">
        <f>HYPERLINK("mailto:"&amp;VLOOKUP(L159,'CONCAT Codes'!$A$14:$G$25,5,FALSE)&amp;"?subject="&amp;_xlfn.CONCAT(C159," - APPLICANT for ",A159)&amp;"&amp;cc="&amp;'CONCAT Codes'!$A$32&amp;"&amp;body="&amp;D159&amp;"%0A%0APlease see my resume and bio for the above tour.","Click HERE to apply")</f>
        <v>Click HERE to apply</v>
      </c>
      <c r="L159" s="63" t="s">
        <v>72</v>
      </c>
    </row>
    <row r="160" spans="1:12" ht="54.6" customHeight="1">
      <c r="A160" s="1" t="s">
        <v>441</v>
      </c>
      <c r="B160" s="24" t="s">
        <v>54</v>
      </c>
      <c r="C160" s="24" t="s">
        <v>64</v>
      </c>
      <c r="D160" s="15" t="s">
        <v>442</v>
      </c>
      <c r="E160" s="25" t="s">
        <v>464</v>
      </c>
      <c r="F160" s="24" t="s">
        <v>28</v>
      </c>
      <c r="G160" s="24" t="s">
        <v>443</v>
      </c>
      <c r="H160" s="24" t="s">
        <v>55</v>
      </c>
      <c r="I160" s="3" t="s">
        <v>56</v>
      </c>
      <c r="J160" s="58" t="s">
        <v>4</v>
      </c>
      <c r="K160" s="83" t="str">
        <f>HYPERLINK("mailto:"&amp;VLOOKUP(L160,'CONCAT Codes'!$A$14:$G$25,5,FALSE)&amp;"?subject="&amp;_xlfn.CONCAT(C160," - APPLICANT for ",A160)&amp;"&amp;cc="&amp;'CONCAT Codes'!$A$32&amp;"&amp;body="&amp;D160&amp;"%0A%0APlease see my resume and bio for the above tour.","Click HERE to apply")</f>
        <v>Click HERE to apply</v>
      </c>
      <c r="L160" s="63" t="s">
        <v>72</v>
      </c>
    </row>
    <row r="161" spans="1:13" ht="54.6" customHeight="1">
      <c r="A161" s="1" t="s">
        <v>444</v>
      </c>
      <c r="B161" s="24" t="s">
        <v>54</v>
      </c>
      <c r="C161" s="24" t="s">
        <v>64</v>
      </c>
      <c r="D161" s="15" t="s">
        <v>445</v>
      </c>
      <c r="E161" s="25" t="s">
        <v>463</v>
      </c>
      <c r="F161" s="24" t="s">
        <v>28</v>
      </c>
      <c r="G161" s="24" t="s">
        <v>31</v>
      </c>
      <c r="H161" s="24" t="s">
        <v>55</v>
      </c>
      <c r="I161" s="3" t="s">
        <v>56</v>
      </c>
      <c r="J161" s="58" t="s">
        <v>4</v>
      </c>
      <c r="K161" s="83" t="str">
        <f>HYPERLINK("mailto:"&amp;VLOOKUP(L161,'CONCAT Codes'!$A$14:$G$25,5,FALSE)&amp;"?subject="&amp;_xlfn.CONCAT(C161," - APPLICANT for ",A161)&amp;"&amp;cc="&amp;'CONCAT Codes'!$A$32&amp;"&amp;body="&amp;D161&amp;"%0A%0APlease see my resume and bio for the above tour.","Click HERE to apply")</f>
        <v>Click HERE to apply</v>
      </c>
      <c r="L161" s="63" t="s">
        <v>72</v>
      </c>
    </row>
    <row r="162" spans="1:13" ht="54.6" customHeight="1">
      <c r="A162" s="1" t="s">
        <v>446</v>
      </c>
      <c r="B162" s="24" t="s">
        <v>54</v>
      </c>
      <c r="C162" s="24" t="s">
        <v>64</v>
      </c>
      <c r="D162" s="15" t="s">
        <v>447</v>
      </c>
      <c r="E162" s="25" t="s">
        <v>462</v>
      </c>
      <c r="F162" s="24" t="s">
        <v>28</v>
      </c>
      <c r="G162" s="24" t="s">
        <v>448</v>
      </c>
      <c r="H162" s="24" t="s">
        <v>55</v>
      </c>
      <c r="I162" s="3" t="s">
        <v>56</v>
      </c>
      <c r="J162" s="58" t="s">
        <v>4</v>
      </c>
      <c r="K162" s="83" t="str">
        <f>HYPERLINK("mailto:"&amp;VLOOKUP(L162,'CONCAT Codes'!$A$14:$G$25,5,FALSE)&amp;"?subject="&amp;_xlfn.CONCAT(C162," - APPLICANT for ",A162)&amp;"&amp;cc="&amp;'CONCAT Codes'!$A$32&amp;"&amp;body="&amp;D162&amp;"%0A%0APlease see my resume and bio for the above tour.","Click HERE to apply")</f>
        <v>Click HERE to apply</v>
      </c>
      <c r="L162" s="63" t="s">
        <v>72</v>
      </c>
    </row>
    <row r="163" spans="1:13" ht="54.6" customHeight="1">
      <c r="A163" s="1" t="s">
        <v>449</v>
      </c>
      <c r="B163" s="24" t="s">
        <v>54</v>
      </c>
      <c r="C163" s="24" t="s">
        <v>64</v>
      </c>
      <c r="D163" s="15" t="s">
        <v>450</v>
      </c>
      <c r="E163" s="25" t="s">
        <v>461</v>
      </c>
      <c r="F163" s="24" t="s">
        <v>28</v>
      </c>
      <c r="G163" s="24" t="s">
        <v>451</v>
      </c>
      <c r="H163" s="24" t="s">
        <v>55</v>
      </c>
      <c r="I163" s="3" t="s">
        <v>56</v>
      </c>
      <c r="J163" s="58" t="s">
        <v>4</v>
      </c>
      <c r="K163" s="83" t="str">
        <f>HYPERLINK("mailto:"&amp;VLOOKUP(L163,'CONCAT Codes'!$A$14:$G$25,5,FALSE)&amp;"?subject="&amp;_xlfn.CONCAT(C163," - APPLICANT for ",A163)&amp;"&amp;cc="&amp;'CONCAT Codes'!$A$32&amp;"&amp;body="&amp;D163&amp;"%0A%0APlease see my resume and bio for the above tour.","Click HERE to apply")</f>
        <v>Click HERE to apply</v>
      </c>
      <c r="L163" s="63" t="s">
        <v>72</v>
      </c>
      <c r="M163" s="50"/>
    </row>
    <row r="164" spans="1:13" ht="54.6" customHeight="1">
      <c r="A164" s="1" t="s">
        <v>502</v>
      </c>
      <c r="B164" s="24" t="s">
        <v>54</v>
      </c>
      <c r="C164" s="24" t="s">
        <v>64</v>
      </c>
      <c r="D164" s="15" t="s">
        <v>503</v>
      </c>
      <c r="E164" s="25" t="s">
        <v>511</v>
      </c>
      <c r="F164" s="24" t="s">
        <v>28</v>
      </c>
      <c r="G164" s="24" t="s">
        <v>63</v>
      </c>
      <c r="H164" s="24" t="s">
        <v>55</v>
      </c>
      <c r="I164" s="3" t="s">
        <v>56</v>
      </c>
      <c r="J164" s="58" t="s">
        <v>4</v>
      </c>
      <c r="K164" s="83" t="str">
        <f>HYPERLINK("mailto:"&amp;VLOOKUP(L164,'CONCAT Codes'!$A$14:$G$25,5,FALSE)&amp;"?subject="&amp;_xlfn.CONCAT(C164," - APPLICANT for ",A164)&amp;"&amp;cc="&amp;'CONCAT Codes'!$A$32&amp;"&amp;body="&amp;D164&amp;"%0A%0APlease see my resume and bio for the above tour.","Click HERE to apply")</f>
        <v>Click HERE to apply</v>
      </c>
      <c r="L164" s="63" t="s">
        <v>72</v>
      </c>
    </row>
    <row r="165" spans="1:13" ht="54.6" customHeight="1">
      <c r="A165" s="1" t="s">
        <v>567</v>
      </c>
      <c r="B165" s="24" t="s">
        <v>54</v>
      </c>
      <c r="C165" s="24" t="s">
        <v>64</v>
      </c>
      <c r="D165" s="15" t="s">
        <v>568</v>
      </c>
      <c r="E165" s="25" t="s">
        <v>569</v>
      </c>
      <c r="F165" s="24" t="s">
        <v>28</v>
      </c>
      <c r="G165" s="24" t="s">
        <v>570</v>
      </c>
      <c r="H165" s="24" t="s">
        <v>55</v>
      </c>
      <c r="I165" s="3" t="s">
        <v>56</v>
      </c>
      <c r="J165" s="69" t="s">
        <v>4</v>
      </c>
      <c r="K165" s="83" t="str">
        <f>HYPERLINK("mailto:"&amp;VLOOKUP(L165,'CONCAT Codes'!$A$14:$G$25,5,FALSE)&amp;"?subject="&amp;_xlfn.CONCAT(C165," - APPLICANT for ",A165)&amp;"&amp;cc="&amp;'CONCAT Codes'!$A$32&amp;"&amp;body="&amp;D165&amp;"%0A%0APlease see my resume and bio for the above tour.","Click HERE to apply")</f>
        <v>Click HERE to apply</v>
      </c>
      <c r="L165" s="25" t="s">
        <v>72</v>
      </c>
    </row>
    <row r="166" spans="1:13" ht="54.6" customHeight="1">
      <c r="A166" s="1" t="s">
        <v>571</v>
      </c>
      <c r="B166" s="24" t="s">
        <v>54</v>
      </c>
      <c r="C166" s="24" t="s">
        <v>64</v>
      </c>
      <c r="D166" s="15" t="s">
        <v>572</v>
      </c>
      <c r="E166" s="25" t="s">
        <v>573</v>
      </c>
      <c r="F166" s="24" t="s">
        <v>28</v>
      </c>
      <c r="G166" s="24" t="s">
        <v>570</v>
      </c>
      <c r="H166" s="24" t="s">
        <v>55</v>
      </c>
      <c r="I166" s="3" t="s">
        <v>56</v>
      </c>
      <c r="J166" s="69" t="s">
        <v>4</v>
      </c>
      <c r="K166" s="83" t="str">
        <f>HYPERLINK("mailto:"&amp;VLOOKUP(L166,'CONCAT Codes'!$A$14:$G$25,5,FALSE)&amp;"?subject="&amp;_xlfn.CONCAT(C166," - APPLICANT for ",A166)&amp;"&amp;cc="&amp;'CONCAT Codes'!$A$32&amp;"&amp;body="&amp;D166&amp;"%0A%0APlease see my resume and bio for the above tour.","Click HERE to apply")</f>
        <v>Click HERE to apply</v>
      </c>
      <c r="L166" s="25" t="s">
        <v>72</v>
      </c>
    </row>
    <row r="167" spans="1:13" ht="54.6" customHeight="1">
      <c r="A167" s="1" t="s">
        <v>574</v>
      </c>
      <c r="B167" s="24" t="s">
        <v>54</v>
      </c>
      <c r="C167" s="24" t="s">
        <v>64</v>
      </c>
      <c r="D167" s="15" t="s">
        <v>575</v>
      </c>
      <c r="E167" s="25" t="s">
        <v>576</v>
      </c>
      <c r="F167" s="24" t="s">
        <v>28</v>
      </c>
      <c r="G167" s="24" t="s">
        <v>32</v>
      </c>
      <c r="H167" s="24" t="s">
        <v>55</v>
      </c>
      <c r="I167" s="3" t="s">
        <v>56</v>
      </c>
      <c r="J167" s="69" t="s">
        <v>4</v>
      </c>
      <c r="K167" s="83" t="str">
        <f>HYPERLINK("mailto:"&amp;VLOOKUP(L167,'CONCAT Codes'!$A$14:$G$25,5,FALSE)&amp;"?subject="&amp;_xlfn.CONCAT(C167," - APPLICANT for ",A167)&amp;"&amp;cc="&amp;'CONCAT Codes'!$A$32&amp;"&amp;body="&amp;D167&amp;"%0A%0APlease see my resume and bio for the above tour.","Click HERE to apply")</f>
        <v>Click HERE to apply</v>
      </c>
      <c r="L167" s="25" t="s">
        <v>72</v>
      </c>
    </row>
    <row r="168" spans="1:13" ht="54.6" customHeight="1">
      <c r="A168" s="70" t="s">
        <v>586</v>
      </c>
      <c r="B168" s="71" t="s">
        <v>54</v>
      </c>
      <c r="C168" s="71" t="s">
        <v>64</v>
      </c>
      <c r="D168" s="70" t="s">
        <v>587</v>
      </c>
      <c r="E168" s="25" t="s">
        <v>601</v>
      </c>
      <c r="F168" s="71" t="s">
        <v>28</v>
      </c>
      <c r="G168" s="71" t="s">
        <v>31</v>
      </c>
      <c r="H168" s="71" t="s">
        <v>55</v>
      </c>
      <c r="I168" s="72" t="s">
        <v>56</v>
      </c>
      <c r="J168" s="74" t="s">
        <v>4</v>
      </c>
      <c r="K168" s="83" t="str">
        <f>HYPERLINK("mailto:"&amp;VLOOKUP(L168,'CONCAT Codes'!$A$14:$G$25,5,FALSE)&amp;"?subject="&amp;_xlfn.CONCAT(C168," - APPLICANT for ",A168)&amp;"&amp;cc="&amp;'CONCAT Codes'!$A$32&amp;"&amp;body="&amp;D168&amp;"%0A%0APlease see my resume and bio for the above tour.","Click HERE to apply")</f>
        <v>Click HERE to apply</v>
      </c>
      <c r="L168" s="71" t="s">
        <v>72</v>
      </c>
    </row>
    <row r="169" spans="1:13" ht="54.6" customHeight="1">
      <c r="A169" s="24" t="s">
        <v>754</v>
      </c>
      <c r="B169" s="24" t="s">
        <v>54</v>
      </c>
      <c r="C169" s="24" t="s">
        <v>64</v>
      </c>
      <c r="D169" s="1" t="s">
        <v>755</v>
      </c>
      <c r="E169" s="24" t="s">
        <v>779</v>
      </c>
      <c r="F169" s="25" t="s">
        <v>28</v>
      </c>
      <c r="G169" s="25" t="s">
        <v>31</v>
      </c>
      <c r="H169" s="25" t="s">
        <v>55</v>
      </c>
      <c r="I169" s="3" t="s">
        <v>56</v>
      </c>
      <c r="J169" s="69" t="s">
        <v>4</v>
      </c>
      <c r="K169" s="83" t="str">
        <f>HYPERLINK("mailto:"&amp;VLOOKUP(L169,'CONCAT Codes'!$A$14:$G$25,5,FALSE)&amp;"?subject="&amp;_xlfn.CONCAT(C169," - APPLICANT for ",A169)&amp;"&amp;cc="&amp;'CONCAT Codes'!$A$32&amp;"&amp;body="&amp;D169&amp;"%0A%0APlease see my resume and bio for the above tour.","Click HERE to apply")</f>
        <v>Click HERE to apply</v>
      </c>
      <c r="L169" s="25" t="s">
        <v>72</v>
      </c>
    </row>
    <row r="170" spans="1:13" ht="54.6" customHeight="1">
      <c r="A170" s="1" t="s">
        <v>798</v>
      </c>
      <c r="B170" s="24" t="s">
        <v>54</v>
      </c>
      <c r="C170" s="24" t="s">
        <v>64</v>
      </c>
      <c r="D170" s="15" t="s">
        <v>799</v>
      </c>
      <c r="E170" s="25" t="s">
        <v>808</v>
      </c>
      <c r="F170" s="24" t="s">
        <v>28</v>
      </c>
      <c r="G170" s="24" t="s">
        <v>800</v>
      </c>
      <c r="H170" s="24" t="s">
        <v>55</v>
      </c>
      <c r="I170" s="3" t="s">
        <v>56</v>
      </c>
      <c r="J170" s="58" t="s">
        <v>4</v>
      </c>
      <c r="K170" s="83" t="str">
        <f>HYPERLINK("mailto:"&amp;VLOOKUP(L170,'CONCAT Codes'!$A$14:$G$25,5,FALSE)&amp;"?subject="&amp;_xlfn.CONCAT(C170," - APPLICANT for ",A170)&amp;"&amp;cc="&amp;'CONCAT Codes'!$A$32&amp;"&amp;body="&amp;D170&amp;"%0A%0APlease see my resume and bio for the above tour.","Click HERE to apply")</f>
        <v>Click HERE to apply</v>
      </c>
      <c r="L170" s="63" t="s">
        <v>72</v>
      </c>
    </row>
    <row r="171" spans="1:13" ht="54.6" customHeight="1">
      <c r="A171" s="1" t="s">
        <v>801</v>
      </c>
      <c r="B171" s="24" t="s">
        <v>54</v>
      </c>
      <c r="C171" s="24" t="s">
        <v>64</v>
      </c>
      <c r="D171" s="15" t="s">
        <v>802</v>
      </c>
      <c r="E171" s="25" t="s">
        <v>809</v>
      </c>
      <c r="F171" s="24" t="s">
        <v>28</v>
      </c>
      <c r="G171" s="24" t="s">
        <v>803</v>
      </c>
      <c r="H171" s="24" t="s">
        <v>55</v>
      </c>
      <c r="I171" s="3" t="s">
        <v>56</v>
      </c>
      <c r="J171" s="58" t="s">
        <v>4</v>
      </c>
      <c r="K171" s="83" t="str">
        <f>HYPERLINK("mailto:"&amp;VLOOKUP(L171,'CONCAT Codes'!$A$14:$G$25,5,FALSE)&amp;"?subject="&amp;_xlfn.CONCAT(C171," - APPLICANT for ",A171)&amp;"&amp;cc="&amp;'CONCAT Codes'!$A$32&amp;"&amp;body="&amp;D171&amp;"%0A%0APlease see my resume and bio for the above tour.","Click HERE to apply")</f>
        <v>Click HERE to apply</v>
      </c>
      <c r="L171" s="63" t="s">
        <v>72</v>
      </c>
    </row>
    <row r="172" spans="1:13" ht="54.6" customHeight="1">
      <c r="A172" s="1" t="s">
        <v>791</v>
      </c>
      <c r="B172" s="24" t="s">
        <v>7</v>
      </c>
      <c r="C172" s="24" t="s">
        <v>44</v>
      </c>
      <c r="D172" s="15" t="s">
        <v>792</v>
      </c>
      <c r="E172" s="25" t="s">
        <v>793</v>
      </c>
      <c r="F172" s="24" t="s">
        <v>1</v>
      </c>
      <c r="G172" s="24" t="s">
        <v>46</v>
      </c>
      <c r="H172" s="24" t="s">
        <v>5</v>
      </c>
      <c r="I172" s="3"/>
      <c r="J172" s="58" t="s">
        <v>6</v>
      </c>
      <c r="K172" s="83" t="str">
        <f>HYPERLINK("mailto:"&amp;VLOOKUP(L172,'CONCAT Codes'!$A$14:$G$25,5,FALSE)&amp;"?subject="&amp;_xlfn.CONCAT(C172," - APPLICANT for ",A172)&amp;"&amp;cc="&amp;'CONCAT Codes'!$A$32&amp;"&amp;body="&amp;D172&amp;"%0A%0APlease see my resume and bio for the above tour.","Click HERE to apply")</f>
        <v>Click HERE to apply</v>
      </c>
      <c r="L172" s="63" t="s">
        <v>75</v>
      </c>
    </row>
    <row r="173" spans="1:13" ht="54.6" customHeight="1">
      <c r="A173" s="1" t="s">
        <v>233</v>
      </c>
      <c r="B173" s="24" t="s">
        <v>7</v>
      </c>
      <c r="C173" s="24" t="s">
        <v>44</v>
      </c>
      <c r="D173" s="15" t="s">
        <v>234</v>
      </c>
      <c r="E173" s="25" t="s">
        <v>306</v>
      </c>
      <c r="F173" s="24" t="s">
        <v>1</v>
      </c>
      <c r="G173" s="24" t="s">
        <v>60</v>
      </c>
      <c r="H173" s="24" t="s">
        <v>5</v>
      </c>
      <c r="I173" s="3"/>
      <c r="J173" s="58" t="s">
        <v>6</v>
      </c>
      <c r="K173" s="83" t="str">
        <f>HYPERLINK("mailto:"&amp;VLOOKUP(L173,'CONCAT Codes'!$A$14:$G$25,5,FALSE)&amp;"?subject="&amp;_xlfn.CONCAT(C173," - APPLICANT for ",A173)&amp;"&amp;cc="&amp;'CONCAT Codes'!$A$32&amp;"&amp;body="&amp;D173&amp;"%0A%0APlease see my resume and bio for the above tour.","Click HERE to apply")</f>
        <v>Click HERE to apply</v>
      </c>
      <c r="L173" s="63" t="s">
        <v>75</v>
      </c>
    </row>
    <row r="174" spans="1:13" ht="54.6" customHeight="1">
      <c r="A174" s="1" t="s">
        <v>348</v>
      </c>
      <c r="B174" s="24" t="s">
        <v>7</v>
      </c>
      <c r="C174" s="24" t="s">
        <v>44</v>
      </c>
      <c r="D174" s="15" t="s">
        <v>349</v>
      </c>
      <c r="E174" s="25" t="s">
        <v>372</v>
      </c>
      <c r="F174" s="24" t="s">
        <v>1</v>
      </c>
      <c r="G174" s="24" t="s">
        <v>347</v>
      </c>
      <c r="H174" s="24" t="s">
        <v>5</v>
      </c>
      <c r="I174" s="3"/>
      <c r="J174" s="58" t="s">
        <v>6</v>
      </c>
      <c r="K174" s="83" t="str">
        <f>HYPERLINK("mailto:"&amp;VLOOKUP(L174,'CONCAT Codes'!$A$14:$G$25,5,FALSE)&amp;"?subject="&amp;_xlfn.CONCAT(C174," - APPLICANT for ",A174)&amp;"&amp;cc="&amp;'CONCAT Codes'!$A$32&amp;"&amp;body="&amp;D174&amp;"%0A%0APlease see my resume and bio for the above tour.","Click HERE to apply")</f>
        <v>Click HERE to apply</v>
      </c>
      <c r="L174" s="63" t="s">
        <v>75</v>
      </c>
    </row>
    <row r="175" spans="1:13" ht="54.6" customHeight="1">
      <c r="A175" s="1" t="s">
        <v>350</v>
      </c>
      <c r="B175" s="24" t="s">
        <v>7</v>
      </c>
      <c r="C175" s="24" t="s">
        <v>44</v>
      </c>
      <c r="D175" s="15" t="s">
        <v>177</v>
      </c>
      <c r="E175" s="25" t="s">
        <v>377</v>
      </c>
      <c r="F175" s="24" t="s">
        <v>1</v>
      </c>
      <c r="G175" s="24" t="s">
        <v>45</v>
      </c>
      <c r="H175" s="24" t="s">
        <v>5</v>
      </c>
      <c r="I175" s="3"/>
      <c r="J175" s="58" t="s">
        <v>6</v>
      </c>
      <c r="K175" s="83" t="str">
        <f>HYPERLINK("mailto:"&amp;VLOOKUP(L175,'CONCAT Codes'!$A$14:$G$25,5,FALSE)&amp;"?subject="&amp;_xlfn.CONCAT(C175," - APPLICANT for ",A175)&amp;"&amp;cc="&amp;'CONCAT Codes'!$A$32&amp;"&amp;body="&amp;D175&amp;"%0A%0APlease see my resume and bio for the above tour.","Click HERE to apply")</f>
        <v>Click HERE to apply</v>
      </c>
      <c r="L175" s="63" t="s">
        <v>75</v>
      </c>
    </row>
    <row r="176" spans="1:13" ht="54.6" customHeight="1">
      <c r="A176" s="1" t="s">
        <v>351</v>
      </c>
      <c r="B176" s="24" t="s">
        <v>7</v>
      </c>
      <c r="C176" s="24" t="s">
        <v>44</v>
      </c>
      <c r="D176" s="15" t="s">
        <v>352</v>
      </c>
      <c r="E176" s="25" t="s">
        <v>376</v>
      </c>
      <c r="F176" s="24" t="s">
        <v>1</v>
      </c>
      <c r="G176" s="24" t="s">
        <v>46</v>
      </c>
      <c r="H176" s="24" t="s">
        <v>5</v>
      </c>
      <c r="I176" s="3"/>
      <c r="J176" s="58" t="s">
        <v>6</v>
      </c>
      <c r="K176" s="83" t="str">
        <f>HYPERLINK("mailto:"&amp;VLOOKUP(L176,'CONCAT Codes'!$A$14:$G$25,5,FALSE)&amp;"?subject="&amp;_xlfn.CONCAT(C176," - APPLICANT for ",A176)&amp;"&amp;cc="&amp;'CONCAT Codes'!$A$32&amp;"&amp;body="&amp;D176&amp;"%0A%0APlease see my resume and bio for the above tour.","Click HERE to apply")</f>
        <v>Click HERE to apply</v>
      </c>
      <c r="L176" s="63" t="s">
        <v>75</v>
      </c>
    </row>
    <row r="177" spans="1:12" ht="54.6" customHeight="1">
      <c r="A177" s="1" t="s">
        <v>353</v>
      </c>
      <c r="B177" s="24" t="s">
        <v>7</v>
      </c>
      <c r="C177" s="24" t="s">
        <v>44</v>
      </c>
      <c r="D177" s="15" t="s">
        <v>354</v>
      </c>
      <c r="E177" s="25" t="s">
        <v>375</v>
      </c>
      <c r="F177" s="24" t="s">
        <v>1</v>
      </c>
      <c r="G177" s="24" t="s">
        <v>46</v>
      </c>
      <c r="H177" s="24" t="s">
        <v>5</v>
      </c>
      <c r="I177" s="3"/>
      <c r="J177" s="58" t="s">
        <v>6</v>
      </c>
      <c r="K177" s="83" t="str">
        <f>HYPERLINK("mailto:"&amp;VLOOKUP(L177,'CONCAT Codes'!$A$14:$G$25,5,FALSE)&amp;"?subject="&amp;_xlfn.CONCAT(C177," - APPLICANT for ",A177)&amp;"&amp;cc="&amp;'CONCAT Codes'!$A$32&amp;"&amp;body="&amp;D177&amp;"%0A%0APlease see my resume and bio for the above tour.","Click HERE to apply")</f>
        <v>Click HERE to apply</v>
      </c>
      <c r="L177" s="63" t="s">
        <v>75</v>
      </c>
    </row>
    <row r="178" spans="1:12" ht="54.6" customHeight="1">
      <c r="A178" s="1" t="s">
        <v>355</v>
      </c>
      <c r="B178" s="24" t="s">
        <v>7</v>
      </c>
      <c r="C178" s="24" t="s">
        <v>44</v>
      </c>
      <c r="D178" s="15" t="s">
        <v>356</v>
      </c>
      <c r="E178" s="25" t="s">
        <v>374</v>
      </c>
      <c r="F178" s="24" t="s">
        <v>1</v>
      </c>
      <c r="G178" s="24" t="s">
        <v>46</v>
      </c>
      <c r="H178" s="24" t="s">
        <v>5</v>
      </c>
      <c r="I178" s="3"/>
      <c r="J178" s="58" t="s">
        <v>6</v>
      </c>
      <c r="K178" s="83" t="str">
        <f>HYPERLINK("mailto:"&amp;VLOOKUP(L178,'CONCAT Codes'!$A$14:$G$25,5,FALSE)&amp;"?subject="&amp;_xlfn.CONCAT(C178," - APPLICANT for ",A178)&amp;"&amp;cc="&amp;'CONCAT Codes'!$A$32&amp;"&amp;body="&amp;D178&amp;"%0A%0APlease see my resume and bio for the above tour.","Click HERE to apply")</f>
        <v>Click HERE to apply</v>
      </c>
      <c r="L178" s="63" t="s">
        <v>75</v>
      </c>
    </row>
    <row r="179" spans="1:12" ht="54.6" customHeight="1">
      <c r="A179" s="1" t="s">
        <v>357</v>
      </c>
      <c r="B179" s="24" t="s">
        <v>7</v>
      </c>
      <c r="C179" s="24" t="s">
        <v>44</v>
      </c>
      <c r="D179" s="15" t="s">
        <v>358</v>
      </c>
      <c r="E179" s="25" t="s">
        <v>373</v>
      </c>
      <c r="F179" s="24" t="s">
        <v>1</v>
      </c>
      <c r="G179" s="24" t="s">
        <v>46</v>
      </c>
      <c r="H179" s="24" t="s">
        <v>5</v>
      </c>
      <c r="I179" s="3"/>
      <c r="J179" s="58" t="s">
        <v>6</v>
      </c>
      <c r="K179" s="83" t="str">
        <f>HYPERLINK("mailto:"&amp;VLOOKUP(L179,'CONCAT Codes'!$A$14:$G$25,5,FALSE)&amp;"?subject="&amp;_xlfn.CONCAT(C179," - APPLICANT for ",A179)&amp;"&amp;cc="&amp;'CONCAT Codes'!$A$32&amp;"&amp;body="&amp;D179&amp;"%0A%0APlease see my resume and bio for the above tour.","Click HERE to apply")</f>
        <v>Click HERE to apply</v>
      </c>
      <c r="L179" s="63" t="s">
        <v>75</v>
      </c>
    </row>
    <row r="180" spans="1:12" ht="54.6" customHeight="1">
      <c r="A180" s="1" t="s">
        <v>359</v>
      </c>
      <c r="B180" s="24" t="s">
        <v>7</v>
      </c>
      <c r="C180" s="24" t="s">
        <v>44</v>
      </c>
      <c r="D180" s="15" t="s">
        <v>360</v>
      </c>
      <c r="E180" s="25" t="s">
        <v>555</v>
      </c>
      <c r="F180" s="24" t="s">
        <v>1</v>
      </c>
      <c r="G180" s="24" t="s">
        <v>46</v>
      </c>
      <c r="H180" s="24" t="s">
        <v>5</v>
      </c>
      <c r="I180" s="3"/>
      <c r="J180" s="58" t="s">
        <v>6</v>
      </c>
      <c r="K180" s="83" t="str">
        <f>HYPERLINK("mailto:"&amp;VLOOKUP(L180,'CONCAT Codes'!$A$14:$G$25,5,FALSE)&amp;"?subject="&amp;_xlfn.CONCAT(C180," - APPLICANT for ",A180)&amp;"&amp;cc="&amp;'CONCAT Codes'!$A$32&amp;"&amp;body="&amp;D180&amp;"%0A%0APlease see my resume and bio for the above tour.","Click HERE to apply")</f>
        <v>Click HERE to apply</v>
      </c>
      <c r="L180" s="63" t="s">
        <v>75</v>
      </c>
    </row>
    <row r="181" spans="1:12" ht="54.6" customHeight="1">
      <c r="A181" s="1" t="s">
        <v>536</v>
      </c>
      <c r="B181" s="24" t="s">
        <v>7</v>
      </c>
      <c r="C181" s="24" t="s">
        <v>44</v>
      </c>
      <c r="D181" s="15" t="s">
        <v>412</v>
      </c>
      <c r="E181" s="25" t="s">
        <v>563</v>
      </c>
      <c r="F181" s="24" t="s">
        <v>17</v>
      </c>
      <c r="G181" s="24" t="s">
        <v>45</v>
      </c>
      <c r="H181" s="24" t="s">
        <v>5</v>
      </c>
      <c r="I181" s="3"/>
      <c r="J181" s="58" t="s">
        <v>6</v>
      </c>
      <c r="K181" s="83" t="str">
        <f>HYPERLINK("mailto:"&amp;VLOOKUP(L181,'CONCAT Codes'!$A$14:$G$25,5,FALSE)&amp;"?subject="&amp;_xlfn.CONCAT(C181," - APPLICANT for ",A181)&amp;"&amp;cc="&amp;'CONCAT Codes'!$A$32&amp;"&amp;body="&amp;D181&amp;"%0A%0APlease see my resume and bio for the above tour.","Click HERE to apply")</f>
        <v>Click HERE to apply</v>
      </c>
      <c r="L181" s="63" t="s">
        <v>75</v>
      </c>
    </row>
    <row r="182" spans="1:12" ht="54.6" customHeight="1">
      <c r="A182" s="1" t="s">
        <v>537</v>
      </c>
      <c r="B182" s="24" t="s">
        <v>7</v>
      </c>
      <c r="C182" s="24" t="s">
        <v>44</v>
      </c>
      <c r="D182" s="15" t="s">
        <v>486</v>
      </c>
      <c r="E182" s="25" t="s">
        <v>564</v>
      </c>
      <c r="F182" s="24" t="s">
        <v>17</v>
      </c>
      <c r="G182" s="24" t="s">
        <v>31</v>
      </c>
      <c r="H182" s="24" t="s">
        <v>5</v>
      </c>
      <c r="I182" s="3"/>
      <c r="J182" s="58" t="s">
        <v>6</v>
      </c>
      <c r="K182" s="83" t="str">
        <f>HYPERLINK("mailto:"&amp;VLOOKUP(L182,'CONCAT Codes'!$A$14:$G$25,5,FALSE)&amp;"?subject="&amp;_xlfn.CONCAT(C182," - APPLICANT for ",A182)&amp;"&amp;cc="&amp;'CONCAT Codes'!$A$32&amp;"&amp;body="&amp;D182&amp;"%0A%0APlease see my resume and bio for the above tour.","Click HERE to apply")</f>
        <v>Click HERE to apply</v>
      </c>
      <c r="L182" s="63" t="s">
        <v>75</v>
      </c>
    </row>
  </sheetData>
  <autoFilter ref="A1:L182" xr:uid="{00000000-0001-0000-0000-000000000000}">
    <sortState xmlns:xlrd2="http://schemas.microsoft.com/office/spreadsheetml/2017/richdata2" ref="A2:L182">
      <sortCondition ref="I1:I182"/>
    </sortState>
  </autoFilter>
  <sortState xmlns:xlrd2="http://schemas.microsoft.com/office/spreadsheetml/2017/richdata2" ref="A2:M178">
    <sortCondition ref="M2:M178"/>
    <sortCondition ref="B2:B178"/>
    <sortCondition ref="C2:C178"/>
  </sortState>
  <conditionalFormatting sqref="A1:A1048576">
    <cfRule type="duplicateValues" dxfId="23" priority="1"/>
  </conditionalFormatting>
  <conditionalFormatting sqref="K1:K1048576">
    <cfRule type="containsText" dxfId="22" priority="2" operator="containsText" text="Click HERE to apply">
      <formula>NOT(ISERROR(SEARCH("Click HERE to apply",K1)))</formula>
    </cfRule>
  </conditionalFormatting>
  <pageMargins left="0.25" right="0.25" top="0.75" bottom="0.75" header="0.3" footer="0.3"/>
  <pageSetup scale="61" fitToHeight="0" orientation="landscape" horizontalDpi="1200" verticalDpi="1200" r:id="rId1"/>
  <headerFooter>
    <oddHeader>&amp;L&amp;D&amp;C&amp;"-,Bold"&amp;22PFI Available Tours&amp;"-,Regular"&amp;14
Positions are reviewed weekly and the website is updated as needed.  &amp;R&amp;P of &amp;N</oddHeader>
    <oddFooter>&amp;C&amp;"-,Bold Italic"&amp;12If you are interested in a position, click on the link or
email your resume and bio with the position you are interested in.&amp;"-,Regular"&amp;11
Email:  dfas.indianapolis-in.zh.mbx.pfi@mail.mil
Website: https://www.dfas.mil/pfi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BFB39-075C-4F6B-9827-2D18833EDED2}">
  <dimension ref="A1:M30"/>
  <sheetViews>
    <sheetView zoomScale="90" zoomScaleNormal="90" workbookViewId="0">
      <selection activeCell="D13" sqref="D13"/>
    </sheetView>
  </sheetViews>
  <sheetFormatPr defaultRowHeight="12" customHeight="1"/>
  <cols>
    <col min="2" max="2" width="27.21875" customWidth="1"/>
    <col min="3" max="3" width="28.21875" customWidth="1"/>
    <col min="4" max="4" width="21.5546875" customWidth="1"/>
    <col min="5" max="5" width="44.44140625" customWidth="1"/>
    <col min="6" max="6" width="9.77734375" customWidth="1"/>
    <col min="7" max="7" width="13.21875" customWidth="1"/>
    <col min="8" max="8" width="12.77734375" customWidth="1"/>
    <col min="10" max="10" width="11.77734375" customWidth="1"/>
    <col min="11" max="11" width="18.21875" customWidth="1"/>
    <col min="12" max="12" width="20.5546875" customWidth="1"/>
    <col min="13" max="13" width="40.77734375" customWidth="1"/>
  </cols>
  <sheetData>
    <row r="1" spans="1:13" s="8" customFormat="1" ht="45" customHeight="1">
      <c r="A1" s="6" t="s">
        <v>23</v>
      </c>
      <c r="B1" s="7" t="s">
        <v>24</v>
      </c>
      <c r="C1" s="7" t="s">
        <v>25</v>
      </c>
      <c r="D1" s="6" t="s">
        <v>26</v>
      </c>
      <c r="E1" s="6" t="s">
        <v>22</v>
      </c>
      <c r="F1" s="7" t="s">
        <v>19</v>
      </c>
      <c r="G1" s="7" t="s">
        <v>20</v>
      </c>
      <c r="H1" s="7" t="s">
        <v>21</v>
      </c>
      <c r="I1" s="6" t="s">
        <v>68</v>
      </c>
      <c r="J1" s="7" t="s">
        <v>69</v>
      </c>
      <c r="K1" s="5" t="s">
        <v>29</v>
      </c>
      <c r="L1" s="7" t="s">
        <v>71</v>
      </c>
    </row>
    <row r="2" spans="1:13" s="26" customFormat="1" ht="45" customHeight="1">
      <c r="A2" s="1" t="s">
        <v>198</v>
      </c>
      <c r="B2" s="24" t="s">
        <v>18</v>
      </c>
      <c r="C2" s="24" t="s">
        <v>199</v>
      </c>
      <c r="D2" s="15" t="s">
        <v>200</v>
      </c>
      <c r="E2" s="25" t="s">
        <v>209</v>
      </c>
      <c r="F2" s="24" t="s">
        <v>17</v>
      </c>
      <c r="G2" s="24" t="s">
        <v>201</v>
      </c>
      <c r="H2" s="24" t="s">
        <v>194</v>
      </c>
      <c r="I2" s="3" t="s">
        <v>194</v>
      </c>
      <c r="J2" s="58" t="s">
        <v>4</v>
      </c>
      <c r="K2" s="77" t="str">
        <f>HYPERLINK("mailto:"&amp;VLOOKUP(L2,'CONCAT Codes'!$A$14:$G$25,5,FALSE)&amp;"?subject="&amp;_xlfn.CONCAT(C2," - APPLICANT for ",A2)&amp;"&amp;cc="&amp;'CONCAT Codes'!$A$32&amp;"&amp;body="&amp;D2&amp;"%0A%0APlease see my resume and bio for the above tour.","Click HERE to apply")</f>
        <v>Click HERE to apply</v>
      </c>
      <c r="L2" s="63" t="s">
        <v>73</v>
      </c>
    </row>
    <row r="3" spans="1:13" ht="45" customHeight="1">
      <c r="A3" s="1" t="s">
        <v>202</v>
      </c>
      <c r="B3" s="24" t="s">
        <v>18</v>
      </c>
      <c r="C3" s="24" t="s">
        <v>203</v>
      </c>
      <c r="D3" s="15" t="s">
        <v>204</v>
      </c>
      <c r="E3" s="25" t="s">
        <v>210</v>
      </c>
      <c r="F3" s="24" t="s">
        <v>17</v>
      </c>
      <c r="G3" s="24" t="s">
        <v>63</v>
      </c>
      <c r="H3" s="24" t="s">
        <v>194</v>
      </c>
      <c r="I3" s="3" t="s">
        <v>194</v>
      </c>
      <c r="J3" s="58" t="s">
        <v>4</v>
      </c>
      <c r="K3" s="77" t="str">
        <f>HYPERLINK("mailto:"&amp;VLOOKUP(L3,'CONCAT Codes'!$A$14:$G$25,5,FALSE)&amp;"?subject="&amp;_xlfn.CONCAT(C3," - APPLICANT for ",A3)&amp;"&amp;cc="&amp;'CONCAT Codes'!$A$32&amp;"&amp;body="&amp;D3&amp;"%0A%0APlease see my resume and bio for the above tour.","Click HERE to apply")</f>
        <v>Click HERE to apply</v>
      </c>
      <c r="L3" s="63" t="s">
        <v>73</v>
      </c>
      <c r="M3" s="26"/>
    </row>
    <row r="4" spans="1:13" ht="45" customHeight="1">
      <c r="A4" s="1" t="s">
        <v>190</v>
      </c>
      <c r="B4" s="24" t="s">
        <v>18</v>
      </c>
      <c r="C4" s="24" t="s">
        <v>191</v>
      </c>
      <c r="D4" s="15" t="s">
        <v>192</v>
      </c>
      <c r="E4" s="25" t="s">
        <v>208</v>
      </c>
      <c r="F4" s="24" t="s">
        <v>28</v>
      </c>
      <c r="G4" s="24" t="s">
        <v>193</v>
      </c>
      <c r="H4" s="24" t="s">
        <v>194</v>
      </c>
      <c r="I4" s="3" t="s">
        <v>194</v>
      </c>
      <c r="J4" s="58" t="s">
        <v>4</v>
      </c>
      <c r="K4" s="77" t="str">
        <f>HYPERLINK("mailto:"&amp;VLOOKUP(L4,'CONCAT Codes'!$A$14:$G$25,5,FALSE)&amp;"?subject="&amp;_xlfn.CONCAT(C4," - APPLICANT for ",A4)&amp;"&amp;cc="&amp;'CONCAT Codes'!$A$32&amp;"&amp;body="&amp;D4&amp;"%0A%0APlease see my resume and bio for the above tour.","Click HERE to apply")</f>
        <v>Click HERE to apply</v>
      </c>
      <c r="L4" s="63" t="s">
        <v>73</v>
      </c>
      <c r="M4" s="26"/>
    </row>
    <row r="5" spans="1:13" ht="45" customHeight="1">
      <c r="A5" s="1" t="s">
        <v>195</v>
      </c>
      <c r="B5" s="24" t="s">
        <v>18</v>
      </c>
      <c r="C5" s="24" t="s">
        <v>196</v>
      </c>
      <c r="D5" s="15" t="s">
        <v>197</v>
      </c>
      <c r="E5" s="25" t="s">
        <v>211</v>
      </c>
      <c r="F5" s="24" t="s">
        <v>17</v>
      </c>
      <c r="G5" s="24" t="s">
        <v>60</v>
      </c>
      <c r="H5" s="24" t="s">
        <v>194</v>
      </c>
      <c r="I5" s="3" t="s">
        <v>194</v>
      </c>
      <c r="J5" s="58" t="s">
        <v>4</v>
      </c>
      <c r="K5" s="77" t="str">
        <f>HYPERLINK("mailto:"&amp;VLOOKUP(L5,'CONCAT Codes'!$A$14:$G$25,5,FALSE)&amp;"?subject="&amp;_xlfn.CONCAT(C5," - APPLICANT for ",A5)&amp;"&amp;cc="&amp;'CONCAT Codes'!$A$32&amp;"&amp;body="&amp;D5&amp;"%0A%0APlease see my resume and bio for the above tour.","Click HERE to apply")</f>
        <v>Click HERE to apply</v>
      </c>
      <c r="L5" s="63" t="s">
        <v>73</v>
      </c>
      <c r="M5" s="26"/>
    </row>
    <row r="6" spans="1:13" ht="45" customHeight="1">
      <c r="A6" s="1" t="s">
        <v>205</v>
      </c>
      <c r="B6" s="24" t="s">
        <v>18</v>
      </c>
      <c r="C6" s="24" t="s">
        <v>206</v>
      </c>
      <c r="D6" s="15" t="s">
        <v>207</v>
      </c>
      <c r="E6" s="25" t="s">
        <v>212</v>
      </c>
      <c r="F6" s="24" t="s">
        <v>17</v>
      </c>
      <c r="G6" s="24" t="s">
        <v>189</v>
      </c>
      <c r="H6" s="24" t="s">
        <v>194</v>
      </c>
      <c r="I6" s="3" t="s">
        <v>194</v>
      </c>
      <c r="J6" s="58" t="s">
        <v>4</v>
      </c>
      <c r="K6" s="77" t="str">
        <f>HYPERLINK("mailto:"&amp;VLOOKUP(L6,'CONCAT Codes'!$A$14:$G$25,5,FALSE)&amp;"?subject="&amp;_xlfn.CONCAT(C6," - APPLICANT for ",A6)&amp;"&amp;cc="&amp;'CONCAT Codes'!$A$32&amp;"&amp;body="&amp;D6&amp;"%0A%0APlease see my resume and bio for the above tour.","Click HERE to apply")</f>
        <v>Click HERE to apply</v>
      </c>
      <c r="L6" s="63" t="s">
        <v>73</v>
      </c>
      <c r="M6" s="26"/>
    </row>
    <row r="7" spans="1:13" ht="45" customHeight="1">
      <c r="A7" s="51" t="s">
        <v>185</v>
      </c>
      <c r="B7" s="24" t="s">
        <v>18</v>
      </c>
      <c r="C7" s="24" t="s">
        <v>186</v>
      </c>
      <c r="D7" s="15" t="s">
        <v>187</v>
      </c>
      <c r="E7" s="25" t="s">
        <v>213</v>
      </c>
      <c r="F7" s="24" t="s">
        <v>28</v>
      </c>
      <c r="G7" s="24" t="s">
        <v>188</v>
      </c>
      <c r="H7" s="24" t="s">
        <v>194</v>
      </c>
      <c r="I7" s="3" t="s">
        <v>194</v>
      </c>
      <c r="J7" s="58" t="s">
        <v>4</v>
      </c>
      <c r="K7" s="77" t="str">
        <f>HYPERLINK("mailto:"&amp;VLOOKUP(L7,'CONCAT Codes'!$A$14:$G$25,5,FALSE)&amp;"?subject="&amp;_xlfn.CONCAT(C7," - APPLICANT for ",A7)&amp;"&amp;cc="&amp;'CONCAT Codes'!$A$32&amp;"&amp;body="&amp;D7&amp;"%0A%0APlease see my resume and bio for the above tour.","Click HERE to apply")</f>
        <v>Click HERE to apply</v>
      </c>
      <c r="L7" s="63" t="s">
        <v>73</v>
      </c>
      <c r="M7" s="26"/>
    </row>
    <row r="8" spans="1:13" ht="45" customHeight="1">
      <c r="A8" s="1" t="s">
        <v>95</v>
      </c>
      <c r="B8" s="24" t="s">
        <v>18</v>
      </c>
      <c r="C8" s="24" t="s">
        <v>33</v>
      </c>
      <c r="D8" s="15" t="s">
        <v>96</v>
      </c>
      <c r="E8" s="25" t="s">
        <v>225</v>
      </c>
      <c r="F8" s="24" t="s">
        <v>17</v>
      </c>
      <c r="G8" s="24" t="s">
        <v>32</v>
      </c>
      <c r="H8" s="24" t="s">
        <v>34</v>
      </c>
      <c r="I8" s="3" t="s">
        <v>35</v>
      </c>
      <c r="J8" s="58" t="s">
        <v>4</v>
      </c>
      <c r="K8" s="77" t="str">
        <f>HYPERLINK("mailto:"&amp;VLOOKUP(L8,'CONCAT Codes'!$A$14:$G$25,5,FALSE)&amp;"?subject="&amp;_xlfn.CONCAT(C8," - APPLICANT for ",A8)&amp;"&amp;cc="&amp;'CONCAT Codes'!$A$32&amp;"&amp;body="&amp;D8&amp;"%0A%0APlease see my resume and bio for the above tour.","Click HERE to apply")</f>
        <v>Click HERE to apply</v>
      </c>
      <c r="L8" s="63" t="s">
        <v>73</v>
      </c>
      <c r="M8" s="50"/>
    </row>
    <row r="9" spans="1:13" ht="45" customHeight="1">
      <c r="A9" s="1" t="s">
        <v>815</v>
      </c>
      <c r="B9" s="24" t="s">
        <v>0</v>
      </c>
      <c r="C9" s="24" t="s">
        <v>539</v>
      </c>
      <c r="D9" s="15" t="s">
        <v>788</v>
      </c>
      <c r="E9" s="25" t="s">
        <v>812</v>
      </c>
      <c r="F9" s="24" t="s">
        <v>1</v>
      </c>
      <c r="G9" s="24" t="s">
        <v>45</v>
      </c>
      <c r="H9" s="24" t="s">
        <v>39</v>
      </c>
      <c r="I9" s="3" t="s">
        <v>16</v>
      </c>
      <c r="J9" s="58" t="s">
        <v>4</v>
      </c>
      <c r="K9" s="84" t="str">
        <f>HYPERLINK("mailto:"&amp;VLOOKUP(L9,'CONCAT Codes'!$A$14:$G$25,5,FALSE)&amp;"?subject="&amp;_xlfn.CONCAT(C9," - APPLICANT for ",A9)&amp;"&amp;cc="&amp;'CONCAT Codes'!$A$32&amp;"&amp;body="&amp;D9&amp;"%0A%0APlease see my resume and bio for the above tour.","Click HERE to apply")</f>
        <v>Click HERE to apply</v>
      </c>
      <c r="L9" s="63" t="s">
        <v>745</v>
      </c>
      <c r="M9" s="26"/>
    </row>
    <row r="10" spans="1:13" ht="45" customHeight="1">
      <c r="A10" s="1" t="s">
        <v>689</v>
      </c>
      <c r="B10" s="24" t="s">
        <v>2</v>
      </c>
      <c r="C10" s="24" t="s">
        <v>663</v>
      </c>
      <c r="D10" s="15" t="s">
        <v>690</v>
      </c>
      <c r="E10" s="25" t="s">
        <v>702</v>
      </c>
      <c r="F10" s="24" t="s">
        <v>28</v>
      </c>
      <c r="G10" s="24" t="s">
        <v>691</v>
      </c>
      <c r="H10" s="24" t="s">
        <v>665</v>
      </c>
      <c r="I10" s="3" t="s">
        <v>15</v>
      </c>
      <c r="J10" s="58" t="s">
        <v>4</v>
      </c>
      <c r="K10" s="77" t="str">
        <f>HYPERLINK("mailto:"&amp;VLOOKUP(L10,'CONCAT Codes'!$A$14:$G$25,5,FALSE)&amp;"?subject="&amp;_xlfn.CONCAT(C10," - APPLICANT for ",A10)&amp;"&amp;cc="&amp;'CONCAT Codes'!$A$32&amp;"&amp;body="&amp;D10&amp;"%0A%0APlease see my resume and bio for the above tour.","Click HERE to apply")</f>
        <v>Click HERE to apply</v>
      </c>
      <c r="L10" s="63" t="s">
        <v>72</v>
      </c>
      <c r="M10" s="26"/>
    </row>
    <row r="11" spans="1:13" ht="45" customHeight="1">
      <c r="A11" s="1"/>
      <c r="B11" s="24"/>
      <c r="C11" s="24"/>
      <c r="D11" s="15"/>
      <c r="E11" s="25"/>
      <c r="F11" s="24"/>
      <c r="G11" s="24"/>
      <c r="H11" s="24"/>
      <c r="I11" s="3"/>
      <c r="J11" s="58"/>
      <c r="K11" s="77"/>
      <c r="L11" s="63"/>
      <c r="M11" s="26"/>
    </row>
    <row r="12" spans="1:13" ht="45" customHeight="1">
      <c r="A12" s="1"/>
      <c r="B12" s="24"/>
      <c r="C12" s="24"/>
      <c r="D12" s="15"/>
      <c r="E12" s="25"/>
      <c r="F12" s="24"/>
      <c r="G12" s="24"/>
      <c r="H12" s="24"/>
      <c r="I12" s="3"/>
      <c r="J12" s="58"/>
      <c r="K12" s="77"/>
      <c r="L12" s="63"/>
      <c r="M12" s="26"/>
    </row>
    <row r="13" spans="1:13" ht="45" customHeight="1">
      <c r="A13" s="1"/>
      <c r="B13" s="24"/>
      <c r="C13" s="24"/>
      <c r="D13" s="15"/>
      <c r="E13" s="25"/>
      <c r="F13" s="24"/>
      <c r="G13" s="24"/>
      <c r="H13" s="24"/>
      <c r="I13" s="3"/>
      <c r="J13" s="58"/>
      <c r="K13" s="77"/>
      <c r="L13" s="63"/>
    </row>
    <row r="14" spans="1:13" ht="45" customHeight="1">
      <c r="A14" s="1"/>
      <c r="B14" s="24"/>
      <c r="C14" s="24"/>
      <c r="D14" s="15"/>
      <c r="E14" s="25"/>
      <c r="F14" s="24"/>
      <c r="G14" s="24"/>
      <c r="H14" s="24"/>
      <c r="I14" s="3"/>
      <c r="J14" s="58"/>
      <c r="K14" s="77"/>
      <c r="L14" s="63"/>
    </row>
    <row r="15" spans="1:13" ht="45" customHeight="1">
      <c r="A15" s="70"/>
      <c r="B15" s="71"/>
      <c r="C15" s="71"/>
      <c r="D15" s="70"/>
      <c r="E15" s="25"/>
      <c r="F15" s="71"/>
      <c r="G15" s="71"/>
      <c r="H15" s="71"/>
      <c r="I15" s="72"/>
      <c r="J15" s="74"/>
      <c r="K15" s="77"/>
      <c r="L15" s="71"/>
    </row>
    <row r="16" spans="1:13" ht="45" customHeight="1">
      <c r="A16" s="1"/>
      <c r="B16" s="24"/>
      <c r="C16" s="24"/>
      <c r="D16" s="15"/>
      <c r="E16" s="25"/>
      <c r="F16" s="24"/>
      <c r="G16" s="24"/>
      <c r="H16" s="24"/>
      <c r="I16" s="3"/>
      <c r="J16" s="58"/>
      <c r="K16" s="77"/>
      <c r="L16" s="63"/>
    </row>
    <row r="17" spans="1:12" ht="45" customHeight="1">
      <c r="A17" s="52"/>
      <c r="B17" s="53"/>
      <c r="C17" s="53"/>
      <c r="D17" s="15"/>
      <c r="E17" s="53"/>
      <c r="F17" s="53"/>
      <c r="G17" s="53"/>
      <c r="H17" s="53"/>
      <c r="I17" s="54"/>
      <c r="J17" s="59"/>
      <c r="K17" s="77"/>
      <c r="L17" s="64"/>
    </row>
    <row r="18" spans="1:12" ht="45" customHeight="1">
      <c r="A18" s="1"/>
      <c r="B18" s="24"/>
      <c r="C18" s="24"/>
      <c r="D18" s="15"/>
      <c r="E18" s="25"/>
      <c r="F18" s="24"/>
      <c r="G18" s="24"/>
      <c r="H18" s="24"/>
      <c r="I18" s="3"/>
      <c r="J18" s="58"/>
      <c r="K18" s="77"/>
      <c r="L18" s="63"/>
    </row>
    <row r="19" spans="1:12" ht="45" customHeight="1">
      <c r="A19" s="1"/>
      <c r="B19" s="24"/>
      <c r="C19" s="24"/>
      <c r="D19" s="15"/>
      <c r="E19" s="25"/>
      <c r="F19" s="24"/>
      <c r="G19" s="24"/>
      <c r="H19" s="24"/>
      <c r="I19" s="3"/>
      <c r="J19" s="58"/>
      <c r="K19" s="20"/>
      <c r="L19" s="63"/>
    </row>
    <row r="20" spans="1:12" ht="45" customHeight="1">
      <c r="A20" s="1"/>
      <c r="B20" s="24"/>
      <c r="C20" s="24"/>
      <c r="D20" s="1"/>
      <c r="E20" s="24"/>
      <c r="F20" s="24"/>
      <c r="G20" s="24"/>
      <c r="H20" s="24"/>
      <c r="I20" s="3"/>
      <c r="J20" s="58"/>
      <c r="K20" s="20"/>
      <c r="L20" s="62"/>
    </row>
    <row r="21" spans="1:12" ht="45" customHeight="1">
      <c r="A21" s="1"/>
      <c r="B21" s="24"/>
      <c r="C21" s="24"/>
      <c r="D21" s="15"/>
      <c r="E21" s="24"/>
      <c r="F21" s="25"/>
      <c r="G21" s="24"/>
      <c r="H21" s="24"/>
      <c r="I21" s="3"/>
      <c r="J21" s="58"/>
      <c r="K21" s="20"/>
      <c r="L21" s="62"/>
    </row>
    <row r="22" spans="1:12" ht="45" customHeight="1">
      <c r="A22" s="1"/>
      <c r="B22" s="24"/>
      <c r="C22" s="24"/>
      <c r="D22" s="15"/>
      <c r="E22" s="25"/>
      <c r="F22" s="24"/>
      <c r="G22" s="24"/>
      <c r="H22" s="24"/>
      <c r="I22" s="3"/>
      <c r="J22" s="58"/>
      <c r="K22" s="20"/>
      <c r="L22" s="63"/>
    </row>
    <row r="23" spans="1:12" ht="45" customHeight="1"/>
    <row r="24" spans="1:12" ht="45" customHeight="1"/>
    <row r="25" spans="1:12" ht="45" customHeight="1"/>
    <row r="26" spans="1:12" ht="45" customHeight="1"/>
    <row r="27" spans="1:12" ht="45" customHeight="1"/>
    <row r="28" spans="1:12" ht="45" customHeight="1"/>
    <row r="29" spans="1:12" ht="45" customHeight="1"/>
    <row r="30" spans="1:12" ht="45" customHeight="1"/>
  </sheetData>
  <autoFilter ref="A1:M1" xr:uid="{B5FBFB39-075C-4F6B-9827-2D18833EDED2}">
    <sortState xmlns:xlrd2="http://schemas.microsoft.com/office/spreadsheetml/2017/richdata2" ref="A2:M11">
      <sortCondition ref="C1"/>
    </sortState>
  </autoFilter>
  <conditionalFormatting sqref="A1">
    <cfRule type="duplicateValues" dxfId="21" priority="363"/>
  </conditionalFormatting>
  <conditionalFormatting sqref="A2:A10">
    <cfRule type="duplicateValues" dxfId="20" priority="1"/>
  </conditionalFormatting>
  <conditionalFormatting sqref="A11">
    <cfRule type="duplicateValues" dxfId="19" priority="16"/>
  </conditionalFormatting>
  <conditionalFormatting sqref="A12">
    <cfRule type="duplicateValues" dxfId="18" priority="14"/>
  </conditionalFormatting>
  <conditionalFormatting sqref="A13">
    <cfRule type="duplicateValues" dxfId="17" priority="12"/>
  </conditionalFormatting>
  <conditionalFormatting sqref="A14:A15">
    <cfRule type="duplicateValues" dxfId="16" priority="365"/>
  </conditionalFormatting>
  <conditionalFormatting sqref="A16:A17">
    <cfRule type="duplicateValues" dxfId="15" priority="8"/>
  </conditionalFormatting>
  <conditionalFormatting sqref="A18">
    <cfRule type="duplicateValues" dxfId="14" priority="6"/>
  </conditionalFormatting>
  <conditionalFormatting sqref="A19:A22">
    <cfRule type="duplicateValues" dxfId="13" priority="78"/>
  </conditionalFormatting>
  <conditionalFormatting sqref="A19:A1048576 A1">
    <cfRule type="duplicateValues" dxfId="12" priority="66"/>
  </conditionalFormatting>
  <conditionalFormatting sqref="K2:K18">
    <cfRule type="containsText" dxfId="11" priority="2" operator="containsText" text="Click HERE to apply">
      <formula>NOT(ISERROR(SEARCH("Click HERE to apply",K2)))</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F2454-9102-438E-A09A-FDCB05825C50}">
  <dimension ref="A1:R29"/>
  <sheetViews>
    <sheetView zoomScale="70" zoomScaleNormal="70" workbookViewId="0">
      <selection activeCell="E6" sqref="E6"/>
    </sheetView>
  </sheetViews>
  <sheetFormatPr defaultRowHeight="165.45" customHeight="1"/>
  <cols>
    <col min="1" max="1" width="11.21875" customWidth="1"/>
    <col min="2" max="2" width="26" customWidth="1"/>
    <col min="3" max="3" width="19.77734375" customWidth="1"/>
    <col min="4" max="4" width="33" customWidth="1"/>
    <col min="5" max="5" width="111.44140625" customWidth="1"/>
    <col min="6" max="6" width="11.21875" customWidth="1"/>
    <col min="7" max="7" width="14.21875" customWidth="1"/>
    <col min="8" max="8" width="14.5546875" customWidth="1"/>
    <col min="9" max="9" width="9.21875" style="75"/>
    <col min="10" max="10" width="10.21875" style="76" customWidth="1"/>
    <col min="11" max="11" width="19" customWidth="1"/>
    <col min="12" max="12" width="22.5546875" style="67" customWidth="1"/>
    <col min="14" max="14" width="76" style="27" customWidth="1"/>
    <col min="15" max="15" width="4.21875" style="28" customWidth="1"/>
    <col min="16" max="16" width="84" style="27" customWidth="1"/>
    <col min="17" max="17" width="3.77734375" customWidth="1"/>
    <col min="18" max="18" width="36" style="26" customWidth="1"/>
    <col min="20" max="20" width="9.77734375" bestFit="1" customWidth="1"/>
  </cols>
  <sheetData>
    <row r="1" spans="1:18" s="8" customFormat="1" ht="50.55" customHeight="1">
      <c r="A1" s="6" t="s">
        <v>23</v>
      </c>
      <c r="B1" s="7" t="s">
        <v>24</v>
      </c>
      <c r="C1" s="7" t="s">
        <v>25</v>
      </c>
      <c r="D1" s="6" t="s">
        <v>26</v>
      </c>
      <c r="E1" s="6" t="s">
        <v>22</v>
      </c>
      <c r="F1" s="7" t="s">
        <v>19</v>
      </c>
      <c r="G1" s="7" t="s">
        <v>20</v>
      </c>
      <c r="H1" s="7" t="s">
        <v>21</v>
      </c>
      <c r="I1" s="6" t="s">
        <v>68</v>
      </c>
      <c r="J1" s="66" t="s">
        <v>69</v>
      </c>
      <c r="K1" s="5" t="s">
        <v>29</v>
      </c>
      <c r="L1" s="66" t="s">
        <v>71</v>
      </c>
      <c r="N1" s="32" t="s">
        <v>102</v>
      </c>
      <c r="O1" s="27"/>
      <c r="P1" s="33" t="s">
        <v>115</v>
      </c>
      <c r="R1" s="33" t="s">
        <v>111</v>
      </c>
    </row>
    <row r="2" spans="1:18" ht="130.94999999999999" customHeight="1">
      <c r="A2" s="1" t="s">
        <v>919</v>
      </c>
      <c r="B2" s="24" t="s">
        <v>2</v>
      </c>
      <c r="C2" s="24" t="s">
        <v>663</v>
      </c>
      <c r="D2" s="15" t="s">
        <v>920</v>
      </c>
      <c r="E2" s="25" t="s">
        <v>932</v>
      </c>
      <c r="F2" s="24" t="s">
        <v>28</v>
      </c>
      <c r="G2" s="24" t="s">
        <v>45</v>
      </c>
      <c r="H2" s="24" t="s">
        <v>665</v>
      </c>
      <c r="I2" s="3" t="s">
        <v>15</v>
      </c>
      <c r="J2" s="58" t="s">
        <v>4</v>
      </c>
      <c r="K2" s="83" t="str">
        <f>HYPERLINK("mailto:"&amp;VLOOKUP(L2,'CONCAT Codes'!$A$14:$G$25,5,FALSE)&amp;"?subject="&amp;_xlfn.CONCAT(C2," - APPLICANT for ",A2)&amp;"&amp;cc="&amp;'CONCAT Codes'!$A$32&amp;"&amp;body="&amp;D2&amp;"%0A%0APlease see my resume and bio for the above tour.","Click HERE to apply")</f>
        <v>Click HERE to apply</v>
      </c>
      <c r="L2" s="63" t="s">
        <v>72</v>
      </c>
      <c r="N2" s="27" t="str">
        <f>CONCATENATE('CONCAT Codes'!$A$2," ",D2," ",A2," ",'CONCAT Codes'!$B$2," ",F2,": ",G2,'CONCAT Codes'!$C$2)</f>
        <v>&lt;table border="0" cellpadding="1" cellspacing="1" style="background-color:#213b69;border-style:hidden;" width="100%"&gt;
 &lt;thead&gt;
  &lt;tr&gt;
   &lt;th scope="col"&gt;&amp;nbsp;&lt;/th&gt;
   &lt;td&gt;
   &lt;h3 style="text-align: left;"&gt;&lt;strong&gt;&lt;span style="color:#ffffff;"&gt; Business Data Analyst 25-6576 &lt;/span&gt;&lt;/strong&gt;&lt;/h3&gt;
   &lt;/td&gt;
   &lt;td&gt;
   &lt;h4 style="text-align: right;"&gt;&lt;span style="color:#ffffff;"&gt; Army or Air Force: O3:O4&lt;/span&gt;&lt;/h4&gt;
   &lt;/td&gt;
   &lt;th scope="col"&gt;&amp;nbsp;&lt;/th&gt;
  &lt;/tr&gt;
 &lt;/thead&gt;
&lt;/table&gt;'</v>
      </c>
      <c r="P2" s="27" t="str">
        <f>CONCATENATE('CONCAT Codes'!$A$6,'CONCAT Codes'!$B$6,'Tours Added'!H2,", ",'Tours Added'!I2,'CONCAT Codes'!C$6,B2,'CONCAT Codes'!$D$6,C2,'CONCAT Codes'!$E$6,F2,'CONCAT Codes'!$F$6,G2,'CONCAT Codes'!$G$6,'Tours Added'!E2)</f>
        <v>&lt;strong&gt; Location:&lt;/strong&gt; West Bethesda, MD&lt;br /&gt;
&lt;strong&gt;Agency:&lt;/strong&gt; Naval Surface Warfare Center&lt;strong&gt; Activity:&lt;/strong&gt; NSWC-Carderock &lt;br /&gt;
&lt;strong&gt;Service:&lt;/strong&gt; Army or Air Force&lt;strong&gt; Desired Grade:&lt;/strong&gt; O3:O4&lt;br /&gt;
&lt;br /&gt;
&lt;strong&gt;Tour Description:&lt;/strong&gt; 25-6576, Length 1 Year:
The business data team at Carderock delivers data analytics and data science services to leadership, project teams, hands-on business data workers, and end users. The team helps incorporate data into decision-making; creates dashboards, reports, and data sets; and cultivates business data literacy via trainings, workshops, and professional development series. The teams core technology stack is Power BI, Tableau, SQL, Excel, and Python.
As the team grows, we are looking for someone with a solid foundation in data analytics and passion for collaboration to help us deliver dashboards, reports, and other data solutions. The individual would be embedded with project teams and spend the majority of their time working as an individual contributor. Depending on the successful candidate's interests and the team's need, leadership and administrative responsibilities could include participating in cross-Warfare Center meetings, contributing to data literacy efforts, managing user access, refreshing data feeds, etc. 
The primary qualification requirements are listed below. In addition, the successful candidate may also have experience with or interest in one or more of the following:
* Data engineering
* Advanced visualizations
* Statistics/advanced analytics
* Machine learning
* Artificial intelligence and large language models
Qualifications:  We are looking to expand the team with someone possessing the following core data analytics skills:
* Dashboarding/visualization (Power BI, Tableau, Qlik, etc.)
* Data wrangling/pipeline building (Power Query, DAX, Tableau Prep Builder, SQL, Python, etc.)
* Description statistics (univariate) 
* Communication skills (spoken and written) 
* Collaboration/teamwork (with technical and nontechnical colleagues who have a wide range of data knowledge)</v>
      </c>
      <c r="R2" s="26" t="str">
        <f>_xlfn.CONCAT('CONCAT Codes'!$A$10,VLOOKUP(L2,'CONCAT Codes'!$A$14:$G$25,5,FALSE),'CONCAT Codes'!$B$10,'Tours Added'!A2," ",C2," ",D2," ",'CONCAT Codes'!$C$10,VLOOKUP(L2,'CONCAT Codes'!$A$14:$G$253,7,FALSE),'CONCAT Codes'!$D$10,VLOOKUP(L2,'CONCAT Codes'!$A$14:$G$25,6,FALSE))</f>
        <v>&lt;br /&gt; &lt;br /&gt; &lt;strong&gt;To apply, contact: &lt;a href="mailto:dennis.w.tallent.mil@mail.mil?subject=Tour 25-6576 NSWC-Carderock  Business Data Analyst &amp;amp;cc=dfas.indianapolis-in.zh.mbx.pfi@mail.mil&amp;amp;body=Please find my resume and bio attached for consideration."&gt;SMSgt Dennis Tallent&lt;/a&gt;&lt;/strong&gt; - 317-695-1372</v>
      </c>
    </row>
    <row r="3" spans="1:18" ht="140.55000000000001" customHeight="1">
      <c r="A3" s="1" t="s">
        <v>921</v>
      </c>
      <c r="B3" s="24" t="s">
        <v>54</v>
      </c>
      <c r="C3" s="24" t="s">
        <v>841</v>
      </c>
      <c r="D3" s="15" t="s">
        <v>922</v>
      </c>
      <c r="E3" s="25" t="s">
        <v>934</v>
      </c>
      <c r="F3" s="24" t="s">
        <v>28</v>
      </c>
      <c r="G3" s="24" t="s">
        <v>923</v>
      </c>
      <c r="H3" s="24" t="s">
        <v>844</v>
      </c>
      <c r="I3" s="3" t="s">
        <v>845</v>
      </c>
      <c r="J3" s="58" t="s">
        <v>4</v>
      </c>
      <c r="K3" s="83" t="str">
        <f>HYPERLINK("mailto:"&amp;VLOOKUP(L3,'CONCAT Codes'!$A$14:$G$25,5,FALSE)&amp;"?subject="&amp;_xlfn.CONCAT(C3," - APPLICANT for ",A3)&amp;"&amp;cc="&amp;'CONCAT Codes'!$A$32&amp;"&amp;body="&amp;D3&amp;"%0A%0APlease see my resume and bio for the above tour.","Click HERE to apply")</f>
        <v>Click HERE to apply</v>
      </c>
      <c r="L3" s="63" t="s">
        <v>72</v>
      </c>
      <c r="N3" s="27" t="str">
        <f>CONCATENATE('CONCAT Codes'!$A$2," ",D3," ",A3," ",'CONCAT Codes'!$B$2," ",F3,": ",G3,'CONCAT Codes'!$C$2)</f>
        <v>&lt;table border="0" cellpadding="1" cellspacing="1" style="background-color:#213b69;border-style:hidden;" width="100%"&gt;
 &lt;thead&gt;
  &lt;tr&gt;
   &lt;th scope="col"&gt;&amp;nbsp;&lt;/th&gt;
   &lt;td&gt;
   &lt;h3 style="text-align: left;"&gt;&lt;strong&gt;&lt;span style="color:#ffffff;"&gt; COMSEC/IT Specialist 25-6577 &lt;/span&gt;&lt;/strong&gt;&lt;/h3&gt;
   &lt;/td&gt;
   &lt;td&gt;
   &lt;h4 style="text-align: right;"&gt;&lt;span style="color:#ffffff;"&gt; Army or Air Force: E5:E6:E7:E8:E9:O1:O2:W1:W2&lt;/span&gt;&lt;/h4&gt;
   &lt;/td&gt;
   &lt;th scope="col"&gt;&amp;nbsp;&lt;/th&gt;
  &lt;/tr&gt;
 &lt;/thead&gt;
&lt;/table&gt;'</v>
      </c>
      <c r="P3" s="27" t="str">
        <f>CONCATENATE('CONCAT Codes'!$A$6,'CONCAT Codes'!$B$6,'Tours Added'!H3,", ",'Tours Added'!I3,'CONCAT Codes'!C$6,B3,'CONCAT Codes'!$D$6,C3,'CONCAT Codes'!$E$6,F3,'CONCAT Codes'!$F$6,G3,'CONCAT Codes'!$G$6,'Tours Added'!E3)</f>
        <v>&lt;strong&gt; Location:&lt;/strong&gt; Newport, RI&lt;br /&gt;
&lt;strong&gt;Agency:&lt;/strong&gt; Naval Underwater Warfare Center&lt;strong&gt; Activity:&lt;/strong&gt; NUWC-Newport&lt;br /&gt;
&lt;strong&gt;Service:&lt;/strong&gt; Army or Air Force&lt;strong&gt; Desired Grade:&lt;/strong&gt; E5:E6:E7:E8:E9:O1:O2:W1:W2&lt;br /&gt;
&lt;br /&gt;
&lt;strong&gt;Tour Description:&lt;/strong&gt; 25-6577, Length 1 Year:
Serve as a User under the command's Communications Security (COMSEC) Account, which manages and maintains
accountability for all National Security Agency (NSA) encryption devices and keying materials used for all classified
networks and secure phones located at NUWCDIVNPT and various external commands supported by the
command' s COMSEC Program.
Responsible for working with other COMSEC Users and directly with the COMSEC Managers in the performance of
their duties to include: management of COMSEC End Cryptographic Units (ECUs) and fill devices; maintain
administrative information; provide training to Users; assist in the shipment, receipt, and destruction of COMSEC
materials; perform basic preventative and corrective maintenance on ECUs; conduct reviews of ECU audit trails; and
recognize possible security violations and take appropriate actions to report the incident, as required.
Qualifications:  TOP SECRET clearance with SCI eligibility</v>
      </c>
      <c r="R3" s="26" t="str">
        <f>_xlfn.CONCAT('CONCAT Codes'!$A$10,VLOOKUP(L3,'CONCAT Codes'!$A$14:$G$25,5,FALSE),'CONCAT Codes'!$B$10,'Tours Added'!A3," ",C3," ",D3," ",'CONCAT Codes'!$C$10,VLOOKUP(L3,'CONCAT Codes'!$A$14:$G$253,7,FALSE),'CONCAT Codes'!$D$10,VLOOKUP(L3,'CONCAT Codes'!$A$14:$G$25,6,FALSE))</f>
        <v>&lt;br /&gt; &lt;br /&gt; &lt;strong&gt;To apply, contact: &lt;a href="mailto:dennis.w.tallent.mil@mail.mil?subject=Tour 25-6577 NUWC-Newport COMSEC/IT Specialist &amp;amp;cc=dfas.indianapolis-in.zh.mbx.pfi@mail.mil&amp;amp;body=Please find my resume and bio attached for consideration."&gt;SMSgt Dennis Tallent&lt;/a&gt;&lt;/strong&gt; - 317-695-1372</v>
      </c>
    </row>
    <row r="4" spans="1:18" ht="142.19999999999999" customHeight="1">
      <c r="A4" s="1" t="s">
        <v>924</v>
      </c>
      <c r="B4" s="24" t="s">
        <v>2</v>
      </c>
      <c r="C4" s="24" t="s">
        <v>41</v>
      </c>
      <c r="D4" s="15" t="s">
        <v>925</v>
      </c>
      <c r="E4" s="25" t="s">
        <v>930</v>
      </c>
      <c r="F4" s="24" t="s">
        <v>1</v>
      </c>
      <c r="G4" s="24" t="s">
        <v>32</v>
      </c>
      <c r="H4" s="24" t="s">
        <v>40</v>
      </c>
      <c r="I4" s="3" t="s">
        <v>3</v>
      </c>
      <c r="J4" s="58" t="s">
        <v>4</v>
      </c>
      <c r="K4" s="83" t="str">
        <f>HYPERLINK("mailto:"&amp;VLOOKUP(L4,'CONCAT Codes'!$A$14:$G$25,5,FALSE)&amp;"?subject="&amp;_xlfn.CONCAT(C4," - APPLICANT for ",A4)&amp;"&amp;cc="&amp;'CONCAT Codes'!$A$32&amp;"&amp;body="&amp;D4&amp;"%0A%0APlease see my resume and bio for the above tour.","Click HERE to apply")</f>
        <v>Click HERE to apply</v>
      </c>
      <c r="L4" s="63" t="s">
        <v>72</v>
      </c>
      <c r="N4" s="27" t="str">
        <f>CONCATENATE('CONCAT Codes'!$A$2," ",D4," ",A4," ",'CONCAT Codes'!$B$2," ",F4,": ",G4,'CONCAT Codes'!$C$2)</f>
        <v>&lt;table border="0" cellpadding="1" cellspacing="1" style="background-color:#213b69;border-style:hidden;" width="100%"&gt;
 &lt;thead&gt;
  &lt;tr&gt;
   &lt;th scope="col"&gt;&amp;nbsp;&lt;/th&gt;
   &lt;td&gt;
   &lt;h3 style="text-align: left;"&gt;&lt;strong&gt;&lt;span style="color:#ffffff;"&gt; Intel Analyst 25-6578 &lt;/span&gt;&lt;/strong&gt;&lt;/h3&gt;
   &lt;/td&gt;
   &lt;td&gt;
   &lt;h4 style="text-align: right;"&gt;&lt;span style="color:#ffffff;"&gt; Army: E4:E5:E6&lt;/span&gt;&lt;/h4&gt;
   &lt;/td&gt;
   &lt;th scope="col"&gt;&amp;nbsp;&lt;/th&gt;
  &lt;/tr&gt;
 &lt;/thead&gt;
&lt;/table&gt;'</v>
      </c>
      <c r="P4" s="27" t="str">
        <f>CONCATENATE('CONCAT Codes'!$A$6,'CONCAT Codes'!$B$6,'Tours Added'!H4,", ",'Tours Added'!I4,'CONCAT Codes'!C$6,B4,'CONCAT Codes'!$D$6,C4,'CONCAT Codes'!$E$6,F4,'CONCAT Codes'!$F$6,G4,'CONCAT Codes'!$G$6,'Tours Added'!E4)</f>
        <v>&lt;strong&gt; Location:&lt;/strong&gt; Crane, IN&lt;br /&gt;
&lt;strong&gt;Agency:&lt;/strong&gt; Naval Surface Warfare Center&lt;strong&gt; Activity:&lt;/strong&gt; NSWC-Crane Division&lt;br /&gt;
&lt;strong&gt;Service:&lt;/strong&gt; Army&lt;strong&gt; Desired Grade:&lt;/strong&gt; E4:E5:E6&lt;br /&gt;
&lt;br /&gt;
&lt;strong&gt;Tour Description:&lt;/strong&gt; 25-6578, Length 1 Year:
Manage Open Secret and SCIF locations within the Weapon Systems Division at NSWC Crane in Building(s) 3422 and 2521. Will be responsible to:
Threat analysis, Threat Development and Weapon System Division Wartime Readiness assistant.
Attend monthly SSR meetings
Conduct self inspections and support command inspections as required
Conduct DISS background verifications
Manage and retain sign in/out forms including SF700, SF701, and SF702
Coordinate classified material destruction
Maintain and update classified inventory
Conduct AMAG inspections
Support callback for room security during outages
Update and verify access roster for all spaces and coordinate changes with Division Security POC
Manage electronic asset inventory, setup, removal, and approvals
Complete compliance and training requirements and verify for individuals with access
Manage Data Disc inventory and logs
Update and review SOPs for secure spaces within the division
Assist with providing intel briefs for the Division as required
Scheduling SVTC's
Qualifications:  TS/SCI required,  MOS 35F</v>
      </c>
      <c r="R4" s="26" t="str">
        <f>_xlfn.CONCAT('CONCAT Codes'!$A$10,VLOOKUP(L4,'CONCAT Codes'!$A$14:$G$25,5,FALSE),'CONCAT Codes'!$B$10,'Tours Added'!A4," ",C4," ",D4," ",'CONCAT Codes'!$C$10,VLOOKUP(L4,'CONCAT Codes'!$A$14:$G$253,7,FALSE),'CONCAT Codes'!$D$10,VLOOKUP(L4,'CONCAT Codes'!$A$14:$G$25,6,FALSE))</f>
        <v>&lt;br /&gt; &lt;br /&gt; &lt;strong&gt;To apply, contact: &lt;a href="mailto:dennis.w.tallent.mil@mail.mil?subject=Tour 25-6578 NSWC-Crane Division Intel Analyst &amp;amp;cc=dfas.indianapolis-in.zh.mbx.pfi@mail.mil&amp;amp;body=Please find my resume and bio attached for consideration."&gt;SMSgt Dennis Tallent&lt;/a&gt;&lt;/strong&gt; - 317-695-1372</v>
      </c>
    </row>
    <row r="5" spans="1:18" ht="90.45" customHeight="1">
      <c r="A5" s="1" t="s">
        <v>926</v>
      </c>
      <c r="B5" s="24" t="s">
        <v>18</v>
      </c>
      <c r="C5" s="24" t="s">
        <v>33</v>
      </c>
      <c r="D5" s="15" t="s">
        <v>918</v>
      </c>
      <c r="E5" s="25" t="s">
        <v>933</v>
      </c>
      <c r="F5" s="24" t="s">
        <v>17</v>
      </c>
      <c r="G5" s="24" t="s">
        <v>741</v>
      </c>
      <c r="H5" s="24" t="s">
        <v>34</v>
      </c>
      <c r="I5" s="3" t="s">
        <v>35</v>
      </c>
      <c r="J5" s="58" t="s">
        <v>4</v>
      </c>
      <c r="K5" s="83" t="str">
        <f>HYPERLINK("mailto:"&amp;VLOOKUP(L5,'CONCAT Codes'!$A$14:$G$25,5,FALSE)&amp;"?subject="&amp;_xlfn.CONCAT(C5," - APPLICANT for ",A5)&amp;"&amp;cc="&amp;'CONCAT Codes'!$A$32&amp;"&amp;body="&amp;D5&amp;"%0A%0APlease see my resume and bio for the above tour.","Click HERE to apply")</f>
        <v>Click HERE to apply</v>
      </c>
      <c r="L5" s="63" t="s">
        <v>745</v>
      </c>
      <c r="N5" s="27" t="str">
        <f>CONCATENATE('CONCAT Codes'!$A$2," ",D5," ",A5," ",'CONCAT Codes'!$B$2," ",F5,": ",G5,'CONCAT Codes'!$C$2)</f>
        <v>&lt;table border="0" cellpadding="1" cellspacing="1" style="background-color:#213b69;border-style:hidden;" width="100%"&gt;
 &lt;thead&gt;
  &lt;tr&gt;
   &lt;th scope="col"&gt;&amp;nbsp;&lt;/th&gt;
   &lt;td&gt;
   &lt;h3 style="text-align: left;"&gt;&lt;strong&gt;&lt;span style="color:#ffffff;"&gt; Security Monitor 25-6584 &lt;/span&gt;&lt;/strong&gt;&lt;/h3&gt;
   &lt;/td&gt;
   &lt;td&gt;
   &lt;h4 style="text-align: right;"&gt;&lt;span style="color:#ffffff;"&gt; Air Force: E6&lt;/span&gt;&lt;/h4&gt;
   &lt;/td&gt;
   &lt;th scope="col"&gt;&amp;nbsp;&lt;/th&gt;
  &lt;/tr&gt;
 &lt;/thead&gt;
&lt;/table&gt;'</v>
      </c>
      <c r="P5" s="27" t="str">
        <f>CONCATENATE('CONCAT Codes'!$A$6,'CONCAT Codes'!$B$6,'Tours Added'!H5,", ",'Tours Added'!I5,'CONCAT Codes'!C$6,B5,'CONCAT Codes'!$D$6,C5,'CONCAT Codes'!$E$6,F5,'CONCAT Codes'!$F$6,G5,'CONCAT Codes'!$G$6,'Tours Added'!E5)</f>
        <v>&lt;strong&gt; Location:&lt;/strong&gt; Davis-Monthan AFB, AZ&lt;br /&gt;
&lt;strong&gt;Agency:&lt;/strong&gt; Air Force Materiel Command&lt;strong&gt; Activity:&lt;/strong&gt; OO-ALC - 309 AMARG&lt;br /&gt;
&lt;strong&gt;Service:&lt;/strong&gt; Air Force&lt;strong&gt; Desired Grade:&lt;/strong&gt; E6&lt;br /&gt;
&lt;br /&gt;
&lt;strong&gt;Tour Description:&lt;/strong&gt; 25-6584, Length 2 years: Individuals will act as Security Specialists for a 2600 acre Controlled Area which houses assets for multiple agencies, services, and countries. Primary duties include: day to day operation of the site Entry Control Points, and conducting internal Antiterrorism and Resource Protection/Crime Prevention patrols. Individuals will work closely with the site Security Managers, Control Center, Escorts, and the host installation Security Forces to ensure the safety and security of the personnel and assets on site. Individuals may be required to work 12 hour shifts, man the Control Center, or act as an Escort depending on manning and the nature of the work occurring on site. This position will report to the AMARG Chief of Security.
Qualifications: Experience with USAF security programs listed in the duties section.</v>
      </c>
      <c r="R5" s="26" t="str">
        <f>_xlfn.CONCAT('CONCAT Codes'!$A$10,VLOOKUP(L5,'CONCAT Codes'!$A$14:$G$25,5,FALSE),'CONCAT Codes'!$B$10,'Tours Added'!A5," ",C5," ",D5," ",'CONCAT Codes'!$C$10,VLOOKUP(L5,'CONCAT Codes'!$A$14:$G$253,7,FALSE),'CONCAT Codes'!$D$10,VLOOKUP(L5,'CONCAT Codes'!$A$14:$G$25,6,FALSE))</f>
        <v>&lt;br /&gt; &lt;br /&gt; &lt;strong&gt;To apply, contact: &lt;a href="mailto:megan.h.spencer.mil@mail.mil?subject=Tour 25-6584 OO-ALC - 309 AMARG Security Monitor &amp;amp;cc=dfas.indianapolis-in.zh.mbx.pfi@mail.mil&amp;amp;body=Please find my resume and bio attached for consideration."&gt;TSgt Megan Spencer&lt;/a&gt;&lt;/strong&gt; - 317-435-2378</v>
      </c>
    </row>
    <row r="6" spans="1:18" ht="165.45" customHeight="1">
      <c r="A6" s="1"/>
      <c r="B6" s="24"/>
      <c r="C6" s="24"/>
      <c r="D6" s="15"/>
      <c r="E6" s="25"/>
      <c r="F6" s="24"/>
      <c r="G6" s="24"/>
      <c r="H6" s="24"/>
      <c r="I6" s="3"/>
      <c r="J6" s="58"/>
      <c r="K6" s="83"/>
      <c r="L6" s="63"/>
      <c r="N6" s="27" t="str">
        <f>CONCATENATE('CONCAT Codes'!$A$2," ",D6," ",A6," ",'CONCAT Codes'!$B$2," ",F6,": ",G6,'CONCAT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6" s="27" t="str">
        <f>CONCATENATE('CONCAT Codes'!$A$6,'CONCAT Codes'!$B$6,'Tours Added'!H6,", ",'Tours Added'!I6,'CONCAT Codes'!C$6,B6,'CONCAT Codes'!$D$6,C6,'CONCAT Codes'!$E$6,F6,'CONCAT Codes'!$F$6,G6,'CONCAT Codes'!$G$6,'Tours Added'!E6)</f>
        <v xml:space="preserve">&lt;strong&gt; Location:&lt;/strong&gt; , &lt;br /&gt;
&lt;strong&gt;Agency:&lt;/strong&gt; &lt;strong&gt; Activity:&lt;/strong&gt; &lt;br /&gt;
&lt;strong&gt;Service:&lt;/strong&gt; &lt;strong&gt; Desired Grade:&lt;/strong&gt; &lt;br /&gt;
&lt;br /&gt;
&lt;strong&gt;Tour Description:&lt;/strong&gt; </v>
      </c>
      <c r="R6" s="26" t="e">
        <f>_xlfn.CONCAT('CONCAT Codes'!$A$10,VLOOKUP(L6,'CONCAT Codes'!$A$14:$G$25,5,FALSE),'CONCAT Codes'!$B$10,'Tours Added'!A6," ",C6," ",D6," ",'CONCAT Codes'!$C$10,VLOOKUP(L6,'CONCAT Codes'!$A$14:$G$253,7,FALSE),'CONCAT Codes'!$D$10,VLOOKUP(L6,'CONCAT Codes'!$A$14:$G$25,6,FALSE))</f>
        <v>#N/A</v>
      </c>
    </row>
    <row r="7" spans="1:18" ht="165.45" customHeight="1">
      <c r="A7" s="1"/>
      <c r="B7" s="24"/>
      <c r="C7" s="24"/>
      <c r="D7" s="15"/>
      <c r="E7" s="25"/>
      <c r="F7" s="24"/>
      <c r="G7" s="24"/>
      <c r="H7" s="24"/>
      <c r="I7" s="3"/>
      <c r="J7" s="58"/>
      <c r="K7" s="83"/>
      <c r="L7" s="63"/>
      <c r="N7" s="27" t="str">
        <f>CONCATENATE('CONCAT Codes'!$A$2," ",D7," ",A7," ",'CONCAT Codes'!$B$2," ",F7,": ",G7,'CONCAT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7" s="27" t="str">
        <f>CONCATENATE('CONCAT Codes'!$A$6,'CONCAT Codes'!$B$6,'Tours Added'!H7,", ",'Tours Added'!I7,'CONCAT Codes'!C$6,B7,'CONCAT Codes'!$D$6,C7,'CONCAT Codes'!$E$6,F7,'CONCAT Codes'!$F$6,G7,'CONCAT Codes'!$G$6,'Tours Added'!E7)</f>
        <v xml:space="preserve">&lt;strong&gt; Location:&lt;/strong&gt; , &lt;br /&gt;
&lt;strong&gt;Agency:&lt;/strong&gt; &lt;strong&gt; Activity:&lt;/strong&gt; &lt;br /&gt;
&lt;strong&gt;Service:&lt;/strong&gt; &lt;strong&gt; Desired Grade:&lt;/strong&gt; &lt;br /&gt;
&lt;br /&gt;
&lt;strong&gt;Tour Description:&lt;/strong&gt; </v>
      </c>
      <c r="R7" s="26" t="e">
        <f>_xlfn.CONCAT('CONCAT Codes'!$A$10,VLOOKUP(L7,'CONCAT Codes'!$A$14:$G$25,5,FALSE),'CONCAT Codes'!$B$10,'Tours Added'!A7," ",C7," ",D7," ",'CONCAT Codes'!$C$10,VLOOKUP(L7,'CONCAT Codes'!$A$14:$G$253,7,FALSE),'CONCAT Codes'!$D$10,VLOOKUP(L7,'CONCAT Codes'!$A$14:$G$25,6,FALSE))</f>
        <v>#N/A</v>
      </c>
    </row>
    <row r="8" spans="1:18" ht="165.45" customHeight="1">
      <c r="A8" s="1"/>
      <c r="B8" s="24"/>
      <c r="C8" s="24"/>
      <c r="D8" s="15"/>
      <c r="E8" s="25"/>
      <c r="F8" s="24"/>
      <c r="G8" s="24"/>
      <c r="H8" s="24"/>
      <c r="I8" s="3"/>
      <c r="J8" s="58"/>
      <c r="K8" s="83"/>
      <c r="L8" s="63"/>
      <c r="N8" s="27" t="str">
        <f>CONCATENATE('CONCAT Codes'!$A$2," ",D8," ",A8," ",'CONCAT Codes'!$B$2," ",F8,": ",G8,'CONCAT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8" s="27" t="str">
        <f>CONCATENATE('CONCAT Codes'!$A$6,'CONCAT Codes'!$B$6,'Tours Added'!H8,", ",'Tours Added'!I8,'CONCAT Codes'!C$6,B8,'CONCAT Codes'!$D$6,C8,'CONCAT Codes'!$E$6,F8,'CONCAT Codes'!$F$6,G8,'CONCAT Codes'!$G$6,'Tours Added'!E8)</f>
        <v xml:space="preserve">&lt;strong&gt; Location:&lt;/strong&gt; , &lt;br /&gt;
&lt;strong&gt;Agency:&lt;/strong&gt; &lt;strong&gt; Activity:&lt;/strong&gt; &lt;br /&gt;
&lt;strong&gt;Service:&lt;/strong&gt; &lt;strong&gt; Desired Grade:&lt;/strong&gt; &lt;br /&gt;
&lt;br /&gt;
&lt;strong&gt;Tour Description:&lt;/strong&gt; </v>
      </c>
      <c r="R8" s="26" t="e">
        <f>_xlfn.CONCAT('CONCAT Codes'!$A$10,VLOOKUP(L8,'CONCAT Codes'!$A$14:$G$25,5,FALSE),'CONCAT Codes'!$B$10,'Tours Added'!A8," ",C8," ",D8," ",'CONCAT Codes'!$C$10,VLOOKUP(L8,'CONCAT Codes'!$A$14:$G$253,7,FALSE),'CONCAT Codes'!$D$10,VLOOKUP(L8,'CONCAT Codes'!$A$14:$G$25,6,FALSE))</f>
        <v>#N/A</v>
      </c>
    </row>
    <row r="9" spans="1:18" ht="165.45" customHeight="1">
      <c r="A9" s="1"/>
      <c r="B9" s="24"/>
      <c r="C9" s="24"/>
      <c r="D9" s="15"/>
      <c r="E9" s="25"/>
      <c r="F9" s="24"/>
      <c r="G9" s="24"/>
      <c r="H9" s="24"/>
      <c r="I9" s="3"/>
      <c r="J9" s="58"/>
      <c r="K9" s="83"/>
      <c r="L9" s="63"/>
      <c r="N9" s="27" t="str">
        <f>CONCATENATE('CONCAT Codes'!$A$2," ",D9," ",A9," ",'CONCAT Codes'!$B$2," ",F9,": ",G9,'CONCAT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9" s="27" t="str">
        <f>CONCATENATE('CONCAT Codes'!$A$6,'CONCAT Codes'!$B$6,'Tours Added'!H9,", ",'Tours Added'!I9,'CONCAT Codes'!C$6,B9,'CONCAT Codes'!$D$6,C9,'CONCAT Codes'!$E$6,F9,'CONCAT Codes'!$F$6,G9,'CONCAT Codes'!$G$6,'Tours Added'!E9)</f>
        <v xml:space="preserve">&lt;strong&gt; Location:&lt;/strong&gt; , &lt;br /&gt;
&lt;strong&gt;Agency:&lt;/strong&gt; &lt;strong&gt; Activity:&lt;/strong&gt; &lt;br /&gt;
&lt;strong&gt;Service:&lt;/strong&gt; &lt;strong&gt; Desired Grade:&lt;/strong&gt; &lt;br /&gt;
&lt;br /&gt;
&lt;strong&gt;Tour Description:&lt;/strong&gt; </v>
      </c>
      <c r="R9" s="26" t="e">
        <f>_xlfn.CONCAT('CONCAT Codes'!$A$10,VLOOKUP(L9,'CONCAT Codes'!$A$14:$G$25,5,FALSE),'CONCAT Codes'!$B$10,'Tours Added'!A9," ",C9," ",D9," ",'CONCAT Codes'!$C$10,VLOOKUP(L9,'CONCAT Codes'!$A$14:$G$253,7,FALSE),'CONCAT Codes'!$D$10,VLOOKUP(L9,'CONCAT Codes'!$A$14:$G$25,6,FALSE))</f>
        <v>#N/A</v>
      </c>
    </row>
    <row r="10" spans="1:18" ht="165.45" customHeight="1">
      <c r="A10" s="1"/>
      <c r="B10" s="24"/>
      <c r="C10" s="24"/>
      <c r="D10" s="15"/>
      <c r="E10" s="25"/>
      <c r="F10" s="24"/>
      <c r="G10" s="24"/>
      <c r="H10" s="24"/>
      <c r="I10" s="3"/>
      <c r="J10" s="58"/>
      <c r="K10" s="83"/>
      <c r="L10" s="63"/>
      <c r="N10" s="27" t="str">
        <f>CONCATENATE('CONCAT Codes'!$A$2," ",D10," ",A10," ",'CONCAT Codes'!$B$2," ",F10,": ",G10,'CONCAT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0" s="27" t="str">
        <f>CONCATENATE('CONCAT Codes'!$A$6,'CONCAT Codes'!$B$6,'Tours Added'!H10,", ",'Tours Added'!I10,'CONCAT Codes'!C$6,B10,'CONCAT Codes'!$D$6,C10,'CONCAT Codes'!$E$6,F10,'CONCAT Codes'!$F$6,G10,'CONCAT Codes'!$G$6,'Tours Added'!E10)</f>
        <v xml:space="preserve">&lt;strong&gt; Location:&lt;/strong&gt; , &lt;br /&gt;
&lt;strong&gt;Agency:&lt;/strong&gt; &lt;strong&gt; Activity:&lt;/strong&gt; &lt;br /&gt;
&lt;strong&gt;Service:&lt;/strong&gt; &lt;strong&gt; Desired Grade:&lt;/strong&gt; &lt;br /&gt;
&lt;br /&gt;
&lt;strong&gt;Tour Description:&lt;/strong&gt; </v>
      </c>
      <c r="R10" s="26" t="e">
        <f>_xlfn.CONCAT('CONCAT Codes'!$A$10,VLOOKUP(L10,'CONCAT Codes'!$A$14:$G$25,5,FALSE),'CONCAT Codes'!$B$10,'Tours Added'!A10," ",C10," ",D10," ",'CONCAT Codes'!$C$10,VLOOKUP(L10,'CONCAT Codes'!$A$14:$G$253,7,FALSE),'CONCAT Codes'!$D$10,VLOOKUP(L10,'CONCAT Codes'!$A$14:$G$25,6,FALSE))</f>
        <v>#N/A</v>
      </c>
    </row>
    <row r="11" spans="1:18" ht="165.45" customHeight="1">
      <c r="A11" s="1"/>
      <c r="B11" s="24"/>
      <c r="C11" s="24"/>
      <c r="D11" s="15"/>
      <c r="E11" s="25"/>
      <c r="F11" s="24"/>
      <c r="G11" s="24"/>
      <c r="H11" s="24"/>
      <c r="I11" s="3"/>
      <c r="J11" s="58"/>
      <c r="K11" s="83"/>
      <c r="L11" s="63"/>
      <c r="N11" s="27" t="str">
        <f>CONCATENATE('CONCAT Codes'!$A$2," ",D11," ",A11," ",'CONCAT Codes'!$B$2," ",F11,": ",G11,'CONCAT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1" s="27" t="str">
        <f>CONCATENATE('CONCAT Codes'!$A$6,'CONCAT Codes'!$B$6,'Tours Added'!H11,", ",'Tours Added'!I11,'CONCAT Codes'!C$6,B11,'CONCAT Codes'!$D$6,C11,'CONCAT Codes'!$E$6,F11,'CONCAT Codes'!$F$6,G11,'CONCAT Codes'!$G$6,'Tours Added'!E11)</f>
        <v xml:space="preserve">&lt;strong&gt; Location:&lt;/strong&gt; , &lt;br /&gt;
&lt;strong&gt;Agency:&lt;/strong&gt; &lt;strong&gt; Activity:&lt;/strong&gt; &lt;br /&gt;
&lt;strong&gt;Service:&lt;/strong&gt; &lt;strong&gt; Desired Grade:&lt;/strong&gt; &lt;br /&gt;
&lt;br /&gt;
&lt;strong&gt;Tour Description:&lt;/strong&gt; </v>
      </c>
      <c r="R11" s="26" t="e">
        <f>_xlfn.CONCAT('CONCAT Codes'!$A$10,VLOOKUP(L11,'CONCAT Codes'!$A$14:$G$25,5,FALSE),'CONCAT Codes'!$B$10,'Tours Added'!A11," ",C11," ",D11," ",'CONCAT Codes'!$C$10,VLOOKUP(L11,'CONCAT Codes'!$A$14:$G$253,7,FALSE),'CONCAT Codes'!$D$10,VLOOKUP(L11,'CONCAT Codes'!$A$14:$G$25,6,FALSE))</f>
        <v>#N/A</v>
      </c>
    </row>
    <row r="12" spans="1:18" ht="165.45" customHeight="1">
      <c r="A12" s="1"/>
      <c r="B12" s="24"/>
      <c r="C12" s="24"/>
      <c r="D12" s="15"/>
      <c r="E12" s="25"/>
      <c r="F12" s="24"/>
      <c r="G12" s="24"/>
      <c r="H12" s="24"/>
      <c r="I12" s="3"/>
      <c r="J12" s="58"/>
      <c r="K12" s="83"/>
      <c r="L12" s="63"/>
      <c r="N12" s="27" t="str">
        <f>CONCATENATE('CONCAT Codes'!$A$2," ",D12," ",A12," ",'CONCAT Codes'!$B$2," ",F12,": ",G12,'CONCAT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2" s="27" t="str">
        <f>CONCATENATE('CONCAT Codes'!$A$6,'CONCAT Codes'!$B$6,'Tours Added'!H12,", ",'Tours Added'!I12,'CONCAT Codes'!C$6,B12,'CONCAT Codes'!$D$6,C12,'CONCAT Codes'!$E$6,F12,'CONCAT Codes'!$F$6,G12,'CONCAT Codes'!$G$6,'Tours Added'!E12)</f>
        <v xml:space="preserve">&lt;strong&gt; Location:&lt;/strong&gt; , &lt;br /&gt;
&lt;strong&gt;Agency:&lt;/strong&gt; &lt;strong&gt; Activity:&lt;/strong&gt; &lt;br /&gt;
&lt;strong&gt;Service:&lt;/strong&gt; &lt;strong&gt; Desired Grade:&lt;/strong&gt; &lt;br /&gt;
&lt;br /&gt;
&lt;strong&gt;Tour Description:&lt;/strong&gt; </v>
      </c>
      <c r="R12" s="26" t="e">
        <f>_xlfn.CONCAT('CONCAT Codes'!$A$10,VLOOKUP(L12,'CONCAT Codes'!$A$14:$G$25,5,FALSE),'CONCAT Codes'!$B$10,'Tours Added'!A12," ",C12," ",D12," ",'CONCAT Codes'!$C$10,VLOOKUP(L12,'CONCAT Codes'!$A$14:$G$253,7,FALSE),'CONCAT Codes'!$D$10,VLOOKUP(L12,'CONCAT Codes'!$A$14:$G$25,6,FALSE))</f>
        <v>#N/A</v>
      </c>
    </row>
    <row r="13" spans="1:18" ht="165.45" customHeight="1">
      <c r="A13" s="1"/>
      <c r="B13" s="24"/>
      <c r="C13" s="24"/>
      <c r="D13" s="15"/>
      <c r="E13" s="25"/>
      <c r="F13" s="24"/>
      <c r="G13" s="24"/>
      <c r="H13" s="24"/>
      <c r="I13" s="3"/>
      <c r="J13" s="58"/>
      <c r="K13" s="83"/>
      <c r="L13" s="63"/>
      <c r="N13" s="27" t="str">
        <f>CONCATENATE('CONCAT Codes'!$A$2," ",D13," ",A13," ",'CONCAT Codes'!$B$2," ",F13,": ",G13,'CONCAT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3" s="27" t="str">
        <f>CONCATENATE('CONCAT Codes'!$A$6,'CONCAT Codes'!$B$6,'Tours Added'!H13,", ",'Tours Added'!I13,'CONCAT Codes'!C$6,B13,'CONCAT Codes'!$D$6,C13,'CONCAT Codes'!$E$6,F13,'CONCAT Codes'!$F$6,G13,'CONCAT Codes'!$G$6,'Tours Added'!E13)</f>
        <v xml:space="preserve">&lt;strong&gt; Location:&lt;/strong&gt; , &lt;br /&gt;
&lt;strong&gt;Agency:&lt;/strong&gt; &lt;strong&gt; Activity:&lt;/strong&gt; &lt;br /&gt;
&lt;strong&gt;Service:&lt;/strong&gt; &lt;strong&gt; Desired Grade:&lt;/strong&gt; &lt;br /&gt;
&lt;br /&gt;
&lt;strong&gt;Tour Description:&lt;/strong&gt; </v>
      </c>
      <c r="R13" s="26" t="e">
        <f>_xlfn.CONCAT('CONCAT Codes'!$A$10,VLOOKUP(L13,'CONCAT Codes'!$A$14:$G$25,5,FALSE),'CONCAT Codes'!$B$10,'Tours Added'!A13," ",C13," ",D13," ",'CONCAT Codes'!$C$10,VLOOKUP(L13,'CONCAT Codes'!$A$14:$G$253,7,FALSE),'CONCAT Codes'!$D$10,VLOOKUP(L13,'CONCAT Codes'!$A$14:$G$25,6,FALSE))</f>
        <v>#N/A</v>
      </c>
    </row>
    <row r="14" spans="1:18" ht="165.45" customHeight="1">
      <c r="A14" s="1"/>
      <c r="B14" s="24"/>
      <c r="C14" s="24"/>
      <c r="D14" s="15"/>
      <c r="E14" s="25"/>
      <c r="F14" s="24"/>
      <c r="G14" s="24"/>
      <c r="H14" s="24"/>
      <c r="I14" s="3"/>
      <c r="J14" s="58"/>
      <c r="L14" s="63"/>
      <c r="N14" s="27" t="str">
        <f>CONCATENATE('CONCAT Codes'!$A$2," ",D14," ",A14," ",'CONCAT Codes'!$B$2," ",F14,": ",G14,'CONCAT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4" s="27" t="str">
        <f>CONCATENATE('CONCAT Codes'!$A$6,'CONCAT Codes'!$B$6,'Tours Added'!H14,", ",'Tours Added'!I14,'CONCAT Codes'!C$6,B14,'CONCAT Codes'!$D$6,C14,'CONCAT Codes'!$E$6,F14,'CONCAT Codes'!$F$6,G14,'CONCAT Codes'!$G$6,'Tours Added'!E14)</f>
        <v xml:space="preserve">&lt;strong&gt; Location:&lt;/strong&gt; , &lt;br /&gt;
&lt;strong&gt;Agency:&lt;/strong&gt; &lt;strong&gt; Activity:&lt;/strong&gt; &lt;br /&gt;
&lt;strong&gt;Service:&lt;/strong&gt; &lt;strong&gt; Desired Grade:&lt;/strong&gt; &lt;br /&gt;
&lt;br /&gt;
&lt;strong&gt;Tour Description:&lt;/strong&gt; </v>
      </c>
      <c r="R14" s="26" t="e">
        <f>_xlfn.CONCAT('CONCAT Codes'!$A$10,VLOOKUP(L14,'CONCAT Codes'!$A$14:$G$25,5,FALSE),'CONCAT Codes'!$B$10,'Tours Added'!A14," ",C14," ",D14," ",'CONCAT Codes'!$C$10,VLOOKUP(L14,'CONCAT Codes'!$A$14:$G$253,7,FALSE),'CONCAT Codes'!$D$10,VLOOKUP(L14,'CONCAT Codes'!$A$14:$G$25,6,FALSE))</f>
        <v>#N/A</v>
      </c>
    </row>
    <row r="15" spans="1:18" ht="165.45" customHeight="1">
      <c r="A15" s="1"/>
      <c r="B15" s="24"/>
      <c r="C15" s="24"/>
      <c r="D15" s="15"/>
      <c r="E15" s="25"/>
      <c r="F15" s="24"/>
      <c r="G15" s="24"/>
      <c r="H15" s="24"/>
      <c r="I15" s="3"/>
      <c r="J15" s="58"/>
      <c r="L15" s="63"/>
      <c r="N15" s="27" t="str">
        <f>CONCATENATE('CONCAT Codes'!$A$2," ",D15," ",A15," ",'CONCAT Codes'!$B$2," ",F15,": ",G15,'CONCAT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5" s="27" t="str">
        <f>CONCATENATE('CONCAT Codes'!$A$6,'CONCAT Codes'!$B$6,'Tours Added'!H15,", ",'Tours Added'!I15,'CONCAT Codes'!C$6,B15,'CONCAT Codes'!$D$6,C15,'CONCAT Codes'!$E$6,F15,'CONCAT Codes'!$F$6,G15,'CONCAT Codes'!$G$6,'Tours Added'!E15)</f>
        <v xml:space="preserve">&lt;strong&gt; Location:&lt;/strong&gt; , &lt;br /&gt;
&lt;strong&gt;Agency:&lt;/strong&gt; &lt;strong&gt; Activity:&lt;/strong&gt; &lt;br /&gt;
&lt;strong&gt;Service:&lt;/strong&gt; &lt;strong&gt; Desired Grade:&lt;/strong&gt; &lt;br /&gt;
&lt;br /&gt;
&lt;strong&gt;Tour Description:&lt;/strong&gt; </v>
      </c>
      <c r="R15" s="26" t="e">
        <f>_xlfn.CONCAT('CONCAT Codes'!$A$10,VLOOKUP(L15,'CONCAT Codes'!$A$14:$G$25,5,FALSE),'CONCAT Codes'!$B$10,'Tours Added'!A15," ",C15," ",D15," ",'CONCAT Codes'!$C$10,VLOOKUP(L15,'CONCAT Codes'!$A$14:$G$253,7,FALSE),'CONCAT Codes'!$D$10,VLOOKUP(L15,'CONCAT Codes'!$A$14:$G$25,6,FALSE))</f>
        <v>#N/A</v>
      </c>
    </row>
    <row r="16" spans="1:18" ht="165.45" customHeight="1">
      <c r="A16" s="1"/>
      <c r="B16" s="24"/>
      <c r="C16" s="24"/>
      <c r="D16" s="15"/>
      <c r="E16" s="25"/>
      <c r="F16" s="24"/>
      <c r="G16" s="24"/>
      <c r="H16" s="24"/>
      <c r="I16" s="3"/>
      <c r="J16" s="58"/>
      <c r="L16" s="63"/>
      <c r="N16" s="27" t="str">
        <f>CONCATENATE('CONCAT Codes'!$A$2," ",D16," ",A16," ",'CONCAT Codes'!$B$2," ",F16,": ",G16,'CONCAT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6" s="27" t="str">
        <f>CONCATENATE('CONCAT Codes'!$A$6,'CONCAT Codes'!$B$6,'Tours Added'!H16,", ",'Tours Added'!I16,'CONCAT Codes'!C$6,B16,'CONCAT Codes'!$D$6,C16,'CONCAT Codes'!$E$6,F16,'CONCAT Codes'!$F$6,G16,'CONCAT Codes'!$G$6,'Tours Added'!E16)</f>
        <v xml:space="preserve">&lt;strong&gt; Location:&lt;/strong&gt; , &lt;br /&gt;
&lt;strong&gt;Agency:&lt;/strong&gt; &lt;strong&gt; Activity:&lt;/strong&gt; &lt;br /&gt;
&lt;strong&gt;Service:&lt;/strong&gt; &lt;strong&gt; Desired Grade:&lt;/strong&gt; &lt;br /&gt;
&lt;br /&gt;
&lt;strong&gt;Tour Description:&lt;/strong&gt; </v>
      </c>
      <c r="R16" s="26" t="e">
        <f>_xlfn.CONCAT('CONCAT Codes'!$A$10,VLOOKUP(L16,'CONCAT Codes'!$A$14:$G$25,5,FALSE),'CONCAT Codes'!$B$10,'Tours Added'!A16," ",C16," ",D16," ",'CONCAT Codes'!$C$10,VLOOKUP(L16,'CONCAT Codes'!$A$14:$G$253,7,FALSE),'CONCAT Codes'!$D$10,VLOOKUP(L16,'CONCAT Codes'!$A$14:$G$25,6,FALSE))</f>
        <v>#N/A</v>
      </c>
    </row>
    <row r="17" spans="1:18" ht="165.45" customHeight="1">
      <c r="A17" s="1"/>
      <c r="B17" s="24"/>
      <c r="C17" s="24"/>
      <c r="D17" s="15"/>
      <c r="E17" s="25"/>
      <c r="F17" s="24"/>
      <c r="G17" s="24"/>
      <c r="H17" s="24"/>
      <c r="I17" s="3"/>
      <c r="J17" s="58"/>
      <c r="L17" s="63"/>
      <c r="N17" s="27" t="str">
        <f>CONCATENATE('CONCAT Codes'!$A$2," ",D17," ",A17," ",'CONCAT Codes'!$B$2," ",F17,": ",G17,'CONCAT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7" s="27" t="str">
        <f>CONCATENATE('CONCAT Codes'!$A$6,'CONCAT Codes'!$B$6,'Tours Added'!H17,", ",'Tours Added'!I17,'CONCAT Codes'!C$6,B17,'CONCAT Codes'!$D$6,C17,'CONCAT Codes'!$E$6,F17,'CONCAT Codes'!$F$6,G17,'CONCAT Codes'!$G$6,'Tours Added'!E17)</f>
        <v xml:space="preserve">&lt;strong&gt; Location:&lt;/strong&gt; , &lt;br /&gt;
&lt;strong&gt;Agency:&lt;/strong&gt; &lt;strong&gt; Activity:&lt;/strong&gt; &lt;br /&gt;
&lt;strong&gt;Service:&lt;/strong&gt; &lt;strong&gt; Desired Grade:&lt;/strong&gt; &lt;br /&gt;
&lt;br /&gt;
&lt;strong&gt;Tour Description:&lt;/strong&gt; </v>
      </c>
      <c r="R17" s="26" t="e">
        <f>_xlfn.CONCAT('CONCAT Codes'!$A$10,VLOOKUP(L17,'CONCAT Codes'!$A$14:$G$25,5,FALSE),'CONCAT Codes'!$B$10,'Tours Added'!A17," ",C17," ",D17," ",'CONCAT Codes'!$C$10,VLOOKUP(L17,'CONCAT Codes'!$A$14:$G$253,7,FALSE),'CONCAT Codes'!$D$10,VLOOKUP(L17,'CONCAT Codes'!$A$14:$G$25,6,FALSE))</f>
        <v>#N/A</v>
      </c>
    </row>
    <row r="18" spans="1:18" ht="165.45" customHeight="1">
      <c r="A18" s="1"/>
      <c r="B18" s="24"/>
      <c r="C18" s="24"/>
      <c r="D18" s="15"/>
      <c r="E18" s="25"/>
      <c r="F18" s="24"/>
      <c r="G18" s="24"/>
      <c r="H18" s="24"/>
      <c r="I18" s="3"/>
      <c r="J18" s="58"/>
      <c r="L18" s="63"/>
      <c r="N18" s="27" t="str">
        <f>CONCATENATE('CONCAT Codes'!$A$2," ",D18," ",A18," ",'CONCAT Codes'!$B$2," ",F18,": ",G18,'CONCAT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8" s="27" t="str">
        <f>CONCATENATE('CONCAT Codes'!$A$6,'CONCAT Codes'!$B$6,'Tours Added'!H18,", ",'Tours Added'!I18,'CONCAT Codes'!C$6,B18,'CONCAT Codes'!$D$6,C18,'CONCAT Codes'!$E$6,F18,'CONCAT Codes'!$F$6,G18,'CONCAT Codes'!$G$6,'Tours Added'!E18)</f>
        <v xml:space="preserve">&lt;strong&gt; Location:&lt;/strong&gt; , &lt;br /&gt;
&lt;strong&gt;Agency:&lt;/strong&gt; &lt;strong&gt; Activity:&lt;/strong&gt; &lt;br /&gt;
&lt;strong&gt;Service:&lt;/strong&gt; &lt;strong&gt; Desired Grade:&lt;/strong&gt; &lt;br /&gt;
&lt;br /&gt;
&lt;strong&gt;Tour Description:&lt;/strong&gt; </v>
      </c>
      <c r="R18" s="26" t="e">
        <f>_xlfn.CONCAT('CONCAT Codes'!$A$10,VLOOKUP(L18,'CONCAT Codes'!$A$14:$G$25,5,FALSE),'CONCAT Codes'!$B$10,'Tours Added'!A18," ",C18," ",D18," ",'CONCAT Codes'!$C$10,VLOOKUP(L18,'CONCAT Codes'!$A$14:$G$253,7,FALSE),'CONCAT Codes'!$D$10,VLOOKUP(L18,'CONCAT Codes'!$A$14:$G$25,6,FALSE))</f>
        <v>#N/A</v>
      </c>
    </row>
    <row r="19" spans="1:18" ht="165.45" customHeight="1">
      <c r="A19" s="1"/>
      <c r="B19" s="24"/>
      <c r="C19" s="24"/>
      <c r="D19" s="15"/>
      <c r="E19" s="25"/>
      <c r="F19" s="24"/>
      <c r="G19" s="24"/>
      <c r="H19" s="24"/>
      <c r="I19" s="3"/>
      <c r="J19" s="58"/>
      <c r="L19" s="63"/>
      <c r="N19" s="27" t="str">
        <f>CONCATENATE('CONCAT Codes'!$A$2," ",D19," ",A19," ",'CONCAT Codes'!$B$2," ",F19,": ",G19,'CONCAT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19" s="27" t="str">
        <f>CONCATENATE('CONCAT Codes'!$A$6,'CONCAT Codes'!$B$6,'Tours Added'!H19,", ",'Tours Added'!I19,'CONCAT Codes'!C$6,B19,'CONCAT Codes'!$D$6,C19,'CONCAT Codes'!$E$6,F19,'CONCAT Codes'!$F$6,G19,'CONCAT Codes'!$G$6,'Tours Added'!E19)</f>
        <v xml:space="preserve">&lt;strong&gt; Location:&lt;/strong&gt; , &lt;br /&gt;
&lt;strong&gt;Agency:&lt;/strong&gt; &lt;strong&gt; Activity:&lt;/strong&gt; &lt;br /&gt;
&lt;strong&gt;Service:&lt;/strong&gt; &lt;strong&gt; Desired Grade:&lt;/strong&gt; &lt;br /&gt;
&lt;br /&gt;
&lt;strong&gt;Tour Description:&lt;/strong&gt; </v>
      </c>
      <c r="R19" s="26" t="e">
        <f>_xlfn.CONCAT('CONCAT Codes'!$A$10,VLOOKUP(L19,'CONCAT Codes'!$A$14:$G$25,5,FALSE),'CONCAT Codes'!$B$10,'Tours Added'!A19," ",C19," ",D19," ",'CONCAT Codes'!$C$10,VLOOKUP(L19,'CONCAT Codes'!$A$14:$G$253,7,FALSE),'CONCAT Codes'!$D$10,VLOOKUP(L19,'CONCAT Codes'!$A$14:$G$25,6,FALSE))</f>
        <v>#N/A</v>
      </c>
    </row>
    <row r="20" spans="1:18" ht="165.45" customHeight="1">
      <c r="A20" s="1"/>
      <c r="B20" s="24"/>
      <c r="C20" s="24"/>
      <c r="D20" s="15"/>
      <c r="E20" s="25"/>
      <c r="F20" s="24"/>
      <c r="G20" s="24"/>
      <c r="H20" s="24"/>
      <c r="I20" s="3"/>
      <c r="J20" s="58"/>
      <c r="L20" s="63"/>
      <c r="N20" s="27" t="str">
        <f>CONCATENATE('CONCAT Codes'!$A$2," ",D20," ",A20," ",'CONCAT Codes'!$B$2," ",F20,": ",G20,'CONCAT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0" s="27" t="str">
        <f>CONCATENATE('CONCAT Codes'!$A$6,'CONCAT Codes'!$B$6,'Tours Added'!H20,", ",'Tours Added'!I20,'CONCAT Codes'!C$6,B20,'CONCAT Codes'!$D$6,C20,'CONCAT Codes'!$E$6,F20,'CONCAT Codes'!$F$6,G20,'CONCAT Codes'!$G$6,'Tours Added'!E20)</f>
        <v xml:space="preserve">&lt;strong&gt; Location:&lt;/strong&gt; , &lt;br /&gt;
&lt;strong&gt;Agency:&lt;/strong&gt; &lt;strong&gt; Activity:&lt;/strong&gt; &lt;br /&gt;
&lt;strong&gt;Service:&lt;/strong&gt; &lt;strong&gt; Desired Grade:&lt;/strong&gt; &lt;br /&gt;
&lt;br /&gt;
&lt;strong&gt;Tour Description:&lt;/strong&gt; </v>
      </c>
      <c r="R20" s="26" t="e">
        <f>_xlfn.CONCAT('CONCAT Codes'!$A$10,VLOOKUP(L20,'CONCAT Codes'!$A$14:$G$25,5,FALSE),'CONCAT Codes'!$B$10,'Tours Added'!A20," ",C20," ",D20," ",'CONCAT Codes'!$C$10,VLOOKUP(L20,'CONCAT Codes'!$A$14:$G$253,7,FALSE),'CONCAT Codes'!$D$10,VLOOKUP(L20,'CONCAT Codes'!$A$14:$G$25,6,FALSE))</f>
        <v>#N/A</v>
      </c>
    </row>
    <row r="21" spans="1:18" ht="165.45" customHeight="1">
      <c r="A21" s="1"/>
      <c r="B21" s="24"/>
      <c r="C21" s="24"/>
      <c r="D21" s="15"/>
      <c r="E21" s="25"/>
      <c r="F21" s="24"/>
      <c r="G21" s="24"/>
      <c r="H21" s="24"/>
      <c r="I21" s="3"/>
      <c r="J21" s="58"/>
      <c r="L21" s="63"/>
      <c r="N21" s="27" t="str">
        <f>CONCATENATE('CONCAT Codes'!$A$2," ",D21," ",A21," ",'CONCAT Codes'!$B$2," ",F21,": ",G21,'CONCAT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1" s="27" t="str">
        <f>CONCATENATE('CONCAT Codes'!$A$6,'CONCAT Codes'!$B$6,'Tours Added'!H21,", ",'Tours Added'!I21,'CONCAT Codes'!C$6,B21,'CONCAT Codes'!$D$6,C21,'CONCAT Codes'!$E$6,F21,'CONCAT Codes'!$F$6,G21,'CONCAT Codes'!$G$6,'Tours Added'!E21)</f>
        <v xml:space="preserve">&lt;strong&gt; Location:&lt;/strong&gt; , &lt;br /&gt;
&lt;strong&gt;Agency:&lt;/strong&gt; &lt;strong&gt; Activity:&lt;/strong&gt; &lt;br /&gt;
&lt;strong&gt;Service:&lt;/strong&gt; &lt;strong&gt; Desired Grade:&lt;/strong&gt; &lt;br /&gt;
&lt;br /&gt;
&lt;strong&gt;Tour Description:&lt;/strong&gt; </v>
      </c>
      <c r="R21" s="26" t="e">
        <f>_xlfn.CONCAT('CONCAT Codes'!$A$10,VLOOKUP(L21,'CONCAT Codes'!$A$14:$G$25,5,FALSE),'CONCAT Codes'!$B$10,'Tours Added'!A21," ",C21," ",D21," ",'CONCAT Codes'!$C$10,VLOOKUP(L21,'CONCAT Codes'!$A$14:$G$253,7,FALSE),'CONCAT Codes'!$D$10,VLOOKUP(L21,'CONCAT Codes'!$A$14:$G$25,6,FALSE))</f>
        <v>#N/A</v>
      </c>
    </row>
    <row r="22" spans="1:18" ht="165.45" customHeight="1">
      <c r="A22" s="1"/>
      <c r="B22" s="24"/>
      <c r="C22" s="24"/>
      <c r="D22" s="15"/>
      <c r="E22" s="25"/>
      <c r="F22" s="24"/>
      <c r="G22" s="24"/>
      <c r="H22" s="24"/>
      <c r="I22" s="3"/>
      <c r="J22" s="58"/>
      <c r="L22" s="63"/>
      <c r="N22" s="27" t="str">
        <f>CONCATENATE('CONCAT Codes'!$A$2," ",D22," ",A22," ",'CONCAT Codes'!$B$2," ",F22,": ",G22,'CONCAT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2" s="27" t="str">
        <f>CONCATENATE('CONCAT Codes'!$A$6,'CONCAT Codes'!$B$6,'Tours Added'!H22,", ",'Tours Added'!I22,'CONCAT Codes'!C$6,B22,'CONCAT Codes'!$D$6,C22,'CONCAT Codes'!$E$6,F22,'CONCAT Codes'!$F$6,G22,'CONCAT Codes'!$G$6,'Tours Added'!E22)</f>
        <v xml:space="preserve">&lt;strong&gt; Location:&lt;/strong&gt; , &lt;br /&gt;
&lt;strong&gt;Agency:&lt;/strong&gt; &lt;strong&gt; Activity:&lt;/strong&gt; &lt;br /&gt;
&lt;strong&gt;Service:&lt;/strong&gt; &lt;strong&gt; Desired Grade:&lt;/strong&gt; &lt;br /&gt;
&lt;br /&gt;
&lt;strong&gt;Tour Description:&lt;/strong&gt; </v>
      </c>
      <c r="R22" s="26" t="e">
        <f>_xlfn.CONCAT('CONCAT Codes'!$A$10,VLOOKUP(L22,'CONCAT Codes'!$A$14:$G$25,5,FALSE),'CONCAT Codes'!$B$10,'Tours Added'!A22," ",C22," ",D22," ",'CONCAT Codes'!$C$10,VLOOKUP(L22,'CONCAT Codes'!$A$14:$G$253,7,FALSE),'CONCAT Codes'!$D$10,VLOOKUP(L22,'CONCAT Codes'!$A$14:$G$25,6,FALSE))</f>
        <v>#N/A</v>
      </c>
    </row>
    <row r="23" spans="1:18" ht="165.45" customHeight="1">
      <c r="A23" s="1"/>
      <c r="B23" s="24"/>
      <c r="C23" s="24"/>
      <c r="D23" s="15"/>
      <c r="E23" s="25"/>
      <c r="F23" s="24"/>
      <c r="G23" s="24"/>
      <c r="H23" s="24"/>
      <c r="I23" s="3"/>
      <c r="J23" s="58"/>
      <c r="L23" s="63"/>
      <c r="N23" s="27" t="str">
        <f>CONCATENATE('CONCAT Codes'!$A$2," ",D23," ",A23," ",'CONCAT Codes'!$B$2," ",F23,": ",G23,'CONCAT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3" s="27" t="str">
        <f>CONCATENATE('CONCAT Codes'!$A$6,'CONCAT Codes'!$B$6,'Tours Added'!H23,", ",'Tours Added'!I23,'CONCAT Codes'!C$6,B23,'CONCAT Codes'!$D$6,C23,'CONCAT Codes'!$E$6,F23,'CONCAT Codes'!$F$6,G23,'CONCAT Codes'!$G$6,'Tours Added'!E23)</f>
        <v xml:space="preserve">&lt;strong&gt; Location:&lt;/strong&gt; , &lt;br /&gt;
&lt;strong&gt;Agency:&lt;/strong&gt; &lt;strong&gt; Activity:&lt;/strong&gt; &lt;br /&gt;
&lt;strong&gt;Service:&lt;/strong&gt; &lt;strong&gt; Desired Grade:&lt;/strong&gt; &lt;br /&gt;
&lt;br /&gt;
&lt;strong&gt;Tour Description:&lt;/strong&gt; </v>
      </c>
      <c r="R23" s="26" t="e">
        <f>_xlfn.CONCAT('CONCAT Codes'!$A$10,VLOOKUP(L23,'CONCAT Codes'!$A$14:$G$25,5,FALSE),'CONCAT Codes'!$B$10,'Tours Added'!A23," ",C23," ",D23," ",'CONCAT Codes'!$C$10,VLOOKUP(L23,'CONCAT Codes'!$A$14:$G$253,7,FALSE),'CONCAT Codes'!$D$10,VLOOKUP(L23,'CONCAT Codes'!$A$14:$G$25,6,FALSE))</f>
        <v>#N/A</v>
      </c>
    </row>
    <row r="24" spans="1:18" ht="165.45" customHeight="1">
      <c r="A24" s="1"/>
      <c r="B24" s="24"/>
      <c r="C24" s="24"/>
      <c r="D24" s="15"/>
      <c r="E24" s="25"/>
      <c r="F24" s="24"/>
      <c r="G24" s="24"/>
      <c r="H24" s="24"/>
      <c r="I24" s="3"/>
      <c r="J24" s="58"/>
      <c r="L24" s="63"/>
      <c r="N24" s="27" t="str">
        <f>CONCATENATE('CONCAT Codes'!$A$2," ",D24," ",A24," ",'CONCAT Codes'!$B$2," ",F24,": ",G24,'CONCAT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4" s="27" t="str">
        <f>CONCATENATE('CONCAT Codes'!$A$6,'CONCAT Codes'!$B$6,'Tours Added'!H24,", ",'Tours Added'!I24,'CONCAT Codes'!C$6,B24,'CONCAT Codes'!$D$6,C24,'CONCAT Codes'!$E$6,F24,'CONCAT Codes'!$F$6,G24,'CONCAT Codes'!$G$6,'Tours Added'!E24)</f>
        <v xml:space="preserve">&lt;strong&gt; Location:&lt;/strong&gt; , &lt;br /&gt;
&lt;strong&gt;Agency:&lt;/strong&gt; &lt;strong&gt; Activity:&lt;/strong&gt; &lt;br /&gt;
&lt;strong&gt;Service:&lt;/strong&gt; &lt;strong&gt; Desired Grade:&lt;/strong&gt; &lt;br /&gt;
&lt;br /&gt;
&lt;strong&gt;Tour Description:&lt;/strong&gt; </v>
      </c>
      <c r="R24" s="26" t="e">
        <f>_xlfn.CONCAT('CONCAT Codes'!$A$10,VLOOKUP(L24,'CONCAT Codes'!$A$14:$G$25,5,FALSE),'CONCAT Codes'!$B$10,'Tours Added'!A24," ",C24," ",D24," ",'CONCAT Codes'!$C$10,VLOOKUP(L24,'CONCAT Codes'!$A$14:$G$253,7,FALSE),'CONCAT Codes'!$D$10,VLOOKUP(L24,'CONCAT Codes'!$A$14:$G$25,6,FALSE))</f>
        <v>#N/A</v>
      </c>
    </row>
    <row r="25" spans="1:18" ht="165.45" customHeight="1">
      <c r="A25" s="1"/>
      <c r="B25" s="24"/>
      <c r="C25" s="24"/>
      <c r="D25" s="15"/>
      <c r="E25" s="25"/>
      <c r="F25" s="24"/>
      <c r="G25" s="24"/>
      <c r="H25" s="24"/>
      <c r="I25" s="3"/>
      <c r="J25" s="69"/>
      <c r="L25" s="25"/>
      <c r="N25" s="27" t="str">
        <f>CONCATENATE('CONCAT Codes'!$A$2," ",D25," ",A25," ",'CONCAT Codes'!$B$2," ",F25,": ",G25,'CONCAT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5" s="27" t="str">
        <f>CONCATENATE('CONCAT Codes'!$A$6,'CONCAT Codes'!$B$6,'Tours Added'!H25,", ",'Tours Added'!I25,'CONCAT Codes'!C$6,B25,'CONCAT Codes'!$D$6,C25,'CONCAT Codes'!$E$6,F25,'CONCAT Codes'!$F$6,G25,'CONCAT Codes'!$G$6,'Tours Added'!E25)</f>
        <v xml:space="preserve">&lt;strong&gt; Location:&lt;/strong&gt; , &lt;br /&gt;
&lt;strong&gt;Agency:&lt;/strong&gt; &lt;strong&gt; Activity:&lt;/strong&gt; &lt;br /&gt;
&lt;strong&gt;Service:&lt;/strong&gt; &lt;strong&gt; Desired Grade:&lt;/strong&gt; &lt;br /&gt;
&lt;br /&gt;
&lt;strong&gt;Tour Description:&lt;/strong&gt; </v>
      </c>
      <c r="R25" s="26" t="e">
        <f>_xlfn.CONCAT('CONCAT Codes'!$A$10,VLOOKUP(L25,'CONCAT Codes'!$A$14:$G$25,5,FALSE),'CONCAT Codes'!$B$10,'Tours Added'!A25," ",C25," ",D25," ",'CONCAT Codes'!$C$10,VLOOKUP(L25,'CONCAT Codes'!$A$14:$G$253,7,FALSE),'CONCAT Codes'!$D$10,VLOOKUP(L25,'CONCAT Codes'!$A$14:$G$25,6,FALSE))</f>
        <v>#N/A</v>
      </c>
    </row>
    <row r="26" spans="1:18" ht="165.45" customHeight="1">
      <c r="A26" s="1"/>
      <c r="B26" s="24"/>
      <c r="C26" s="24"/>
      <c r="D26" s="15"/>
      <c r="E26" s="25"/>
      <c r="F26" s="24"/>
      <c r="G26" s="24"/>
      <c r="H26" s="24"/>
      <c r="I26" s="3"/>
      <c r="J26" s="69"/>
      <c r="L26" s="25"/>
      <c r="N26" s="27" t="str">
        <f>CONCATENATE('CONCAT Codes'!$A$2," ",D26," ",A26," ",'CONCAT Codes'!$B$2," ",F26,": ",G26,'CONCAT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6" s="27" t="str">
        <f>CONCATENATE('CONCAT Codes'!$A$6,'CONCAT Codes'!$B$6,'Tours Added'!H26,", ",'Tours Added'!I26,'CONCAT Codes'!C$6,B26,'CONCAT Codes'!$D$6,C26,'CONCAT Codes'!$E$6,F26,'CONCAT Codes'!$F$6,G26,'CONCAT Codes'!$G$6,'Tours Added'!E26)</f>
        <v xml:space="preserve">&lt;strong&gt; Location:&lt;/strong&gt; , &lt;br /&gt;
&lt;strong&gt;Agency:&lt;/strong&gt; &lt;strong&gt; Activity:&lt;/strong&gt; &lt;br /&gt;
&lt;strong&gt;Service:&lt;/strong&gt; &lt;strong&gt; Desired Grade:&lt;/strong&gt; &lt;br /&gt;
&lt;br /&gt;
&lt;strong&gt;Tour Description:&lt;/strong&gt; </v>
      </c>
      <c r="R26" s="26" t="e">
        <f>_xlfn.CONCAT('CONCAT Codes'!$A$10,VLOOKUP(L26,'CONCAT Codes'!$A$14:$G$25,5,FALSE),'CONCAT Codes'!$B$10,'Tours Added'!A26," ",C26," ",D26," ",'CONCAT Codes'!$C$10,VLOOKUP(L26,'CONCAT Codes'!$A$14:$G$253,7,FALSE),'CONCAT Codes'!$D$10,VLOOKUP(L26,'CONCAT Codes'!$A$14:$G$25,6,FALSE))</f>
        <v>#N/A</v>
      </c>
    </row>
    <row r="27" spans="1:18" ht="165.45" customHeight="1">
      <c r="A27" s="1"/>
      <c r="B27" s="24"/>
      <c r="C27" s="24"/>
      <c r="D27" s="15"/>
      <c r="E27" s="25"/>
      <c r="F27" s="24"/>
      <c r="G27" s="24"/>
      <c r="H27" s="24"/>
      <c r="I27" s="3"/>
      <c r="J27" s="69"/>
      <c r="L27" s="25"/>
      <c r="N27" s="27" t="str">
        <f>CONCATENATE('CONCAT Codes'!$A$2," ",D27," ",A27," ",'CONCAT Codes'!$B$2," ",F27,": ",G27,'CONCAT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7" s="27" t="str">
        <f>CONCATENATE('CONCAT Codes'!$A$6,'CONCAT Codes'!$B$6,'Tours Added'!H27,", ",'Tours Added'!I27,'CONCAT Codes'!C$6,B27,'CONCAT Codes'!$D$6,C27,'CONCAT Codes'!$E$6,F27,'CONCAT Codes'!$F$6,G27,'CONCAT Codes'!$G$6,'Tours Added'!E27)</f>
        <v xml:space="preserve">&lt;strong&gt; Location:&lt;/strong&gt; , &lt;br /&gt;
&lt;strong&gt;Agency:&lt;/strong&gt; &lt;strong&gt; Activity:&lt;/strong&gt; &lt;br /&gt;
&lt;strong&gt;Service:&lt;/strong&gt; &lt;strong&gt; Desired Grade:&lt;/strong&gt; &lt;br /&gt;
&lt;br /&gt;
&lt;strong&gt;Tour Description:&lt;/strong&gt; </v>
      </c>
      <c r="R27" s="26" t="e">
        <f>_xlfn.CONCAT('CONCAT Codes'!$A$10,VLOOKUP(L27,'CONCAT Codes'!$A$14:$G$25,5,FALSE),'CONCAT Codes'!$B$10,'Tours Added'!A27," ",C27," ",D27," ",'CONCAT Codes'!$C$10,VLOOKUP(L27,'CONCAT Codes'!$A$14:$G$253,7,FALSE),'CONCAT Codes'!$D$10,VLOOKUP(L27,'CONCAT Codes'!$A$14:$G$25,6,FALSE))</f>
        <v>#N/A</v>
      </c>
    </row>
    <row r="28" spans="1:18" ht="165.45" customHeight="1">
      <c r="A28" s="1"/>
      <c r="B28" s="24"/>
      <c r="C28" s="24"/>
      <c r="D28" s="15"/>
      <c r="E28" s="25"/>
      <c r="F28" s="24"/>
      <c r="G28" s="24"/>
      <c r="H28" s="24"/>
      <c r="I28" s="3"/>
      <c r="J28" s="69"/>
      <c r="L28" s="25"/>
      <c r="N28" s="27" t="str">
        <f>CONCATENATE('CONCAT Codes'!$A$2," ",D28," ",A28," ",'CONCAT Codes'!$B$2," ",F28,": ",G28,'CONCAT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8" s="27" t="str">
        <f>CONCATENATE('CONCAT Codes'!$A$6,'CONCAT Codes'!$B$6,'Tours Added'!H28,", ",'Tours Added'!I28,'CONCAT Codes'!C$6,B28,'CONCAT Codes'!$D$6,C28,'CONCAT Codes'!$E$6,F28,'CONCAT Codes'!$F$6,G28,'CONCAT Codes'!$G$6,'Tours Added'!E28)</f>
        <v xml:space="preserve">&lt;strong&gt; Location:&lt;/strong&gt; , &lt;br /&gt;
&lt;strong&gt;Agency:&lt;/strong&gt; &lt;strong&gt; Activity:&lt;/strong&gt; &lt;br /&gt;
&lt;strong&gt;Service:&lt;/strong&gt; &lt;strong&gt; Desired Grade:&lt;/strong&gt; &lt;br /&gt;
&lt;br /&gt;
&lt;strong&gt;Tour Description:&lt;/strong&gt; </v>
      </c>
      <c r="R28" s="26" t="e">
        <f>_xlfn.CONCAT('CONCAT Codes'!$A$10,VLOOKUP(L28,'CONCAT Codes'!$A$14:$G$25,5,FALSE),'CONCAT Codes'!$B$10,'Tours Added'!A28," ",C28," ",D28," ",'CONCAT Codes'!$C$10,VLOOKUP(L28,'CONCAT Codes'!$A$14:$G$253,7,FALSE),'CONCAT Codes'!$D$10,VLOOKUP(L28,'CONCAT Codes'!$A$14:$G$25,6,FALSE))</f>
        <v>#N/A</v>
      </c>
    </row>
    <row r="29" spans="1:18" ht="165.45" customHeight="1">
      <c r="A29" s="1"/>
      <c r="B29" s="24"/>
      <c r="C29" s="24"/>
      <c r="D29" s="15"/>
      <c r="E29" s="25"/>
      <c r="F29" s="24"/>
      <c r="G29" s="24"/>
      <c r="H29" s="24"/>
      <c r="I29" s="3"/>
      <c r="J29" s="69"/>
      <c r="L29" s="25"/>
      <c r="N29" s="27" t="str">
        <f>CONCATENATE('CONCAT Codes'!$A$2," ",D29," ",A29," ",'CONCAT Codes'!$B$2," ",F29,": ",G29,'CONCAT Codes'!$C$2)</f>
        <v>&lt;table border="0" cellpadding="1" cellspacing="1" style="background-color:#213b69;border-style:hidden;" width="100%"&gt;
 &lt;thead&gt;
  &lt;tr&gt;
   &lt;th scope="col"&gt;&amp;nbsp;&lt;/th&gt;
   &lt;td&gt;
   &lt;h3 style="text-align: left;"&gt;&lt;strong&gt;&lt;span style="color:#ffffff;"&gt;   &lt;/span&gt;&lt;/strong&gt;&lt;/h3&gt;
   &lt;/td&gt;
   &lt;td&gt;
   &lt;h4 style="text-align: right;"&gt;&lt;span style="color:#ffffff;"&gt; : &lt;/span&gt;&lt;/h4&gt;
   &lt;/td&gt;
   &lt;th scope="col"&gt;&amp;nbsp;&lt;/th&gt;
  &lt;/tr&gt;
 &lt;/thead&gt;
&lt;/table&gt;'</v>
      </c>
      <c r="P29" s="27" t="str">
        <f>CONCATENATE('CONCAT Codes'!$A$6,'CONCAT Codes'!$B$6,'Tours Added'!H29,", ",'Tours Added'!I29,'CONCAT Codes'!C$6,B29,'CONCAT Codes'!$D$6,C29,'CONCAT Codes'!$E$6,F29,'CONCAT Codes'!$F$6,G29,'CONCAT Codes'!$G$6,'Tours Added'!E29)</f>
        <v xml:space="preserve">&lt;strong&gt; Location:&lt;/strong&gt; , &lt;br /&gt;
&lt;strong&gt;Agency:&lt;/strong&gt; &lt;strong&gt; Activity:&lt;/strong&gt; &lt;br /&gt;
&lt;strong&gt;Service:&lt;/strong&gt; &lt;strong&gt; Desired Grade:&lt;/strong&gt; &lt;br /&gt;
&lt;br /&gt;
&lt;strong&gt;Tour Description:&lt;/strong&gt; </v>
      </c>
      <c r="R29" s="26" t="e">
        <f>_xlfn.CONCAT('CONCAT Codes'!$A$10,VLOOKUP(L29,'CONCAT Codes'!$A$14:$G$25,5,FALSE),'CONCAT Codes'!$B$10,'Tours Added'!A29," ",C29," ",D29," ",'CONCAT Codes'!$C$10,VLOOKUP(L29,'CONCAT Codes'!$A$14:$G$253,7,FALSE),'CONCAT Codes'!$D$10,VLOOKUP(L29,'CONCAT Codes'!$A$14:$G$25,6,FALSE))</f>
        <v>#N/A</v>
      </c>
    </row>
  </sheetData>
  <autoFilter ref="A1:L1" xr:uid="{CB3F2454-9102-438E-A09A-FDCB05825C50}">
    <sortState xmlns:xlrd2="http://schemas.microsoft.com/office/spreadsheetml/2017/richdata2" ref="A2:L10">
      <sortCondition ref="A1"/>
    </sortState>
  </autoFilter>
  <conditionalFormatting sqref="A1">
    <cfRule type="duplicateValues" dxfId="10" priority="113"/>
  </conditionalFormatting>
  <conditionalFormatting sqref="A2:A5">
    <cfRule type="duplicateValues" dxfId="9" priority="1"/>
  </conditionalFormatting>
  <conditionalFormatting sqref="A6:A13">
    <cfRule type="duplicateValues" dxfId="8" priority="4"/>
  </conditionalFormatting>
  <conditionalFormatting sqref="A14">
    <cfRule type="duplicateValues" dxfId="7" priority="16"/>
  </conditionalFormatting>
  <conditionalFormatting sqref="A15:A24">
    <cfRule type="duplicateValues" dxfId="6" priority="20"/>
  </conditionalFormatting>
  <conditionalFormatting sqref="A25:A29">
    <cfRule type="duplicateValues" dxfId="5" priority="19"/>
  </conditionalFormatting>
  <conditionalFormatting sqref="A30:A1048576 A1">
    <cfRule type="duplicateValues" dxfId="4" priority="159"/>
  </conditionalFormatting>
  <conditionalFormatting sqref="K2:K13">
    <cfRule type="containsText" dxfId="3" priority="2" operator="containsText" text="Click HERE to apply">
      <formula>NOT(ISERROR(SEARCH("Click HERE to apply",K2)))</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7033A-0FFD-4BE0-B2BF-CE9E4922D697}">
  <dimension ref="A1:L34"/>
  <sheetViews>
    <sheetView topLeftCell="A10" workbookViewId="0">
      <selection activeCell="C38" sqref="C38"/>
    </sheetView>
  </sheetViews>
  <sheetFormatPr defaultRowHeight="14.4"/>
  <cols>
    <col min="1" max="1" width="37.21875" customWidth="1"/>
    <col min="2" max="2" width="28.77734375" customWidth="1"/>
    <col min="3" max="3" width="21.21875" customWidth="1"/>
    <col min="4" max="4" width="34.77734375" bestFit="1" customWidth="1"/>
    <col min="5" max="5" width="27.77734375" customWidth="1"/>
    <col min="6" max="6" width="40.77734375" bestFit="1" customWidth="1"/>
    <col min="7" max="7" width="37.5546875" customWidth="1"/>
    <col min="8" max="8" width="29" customWidth="1"/>
    <col min="9" max="10" width="26.21875" customWidth="1"/>
    <col min="11" max="11" width="60.21875" customWidth="1"/>
    <col min="12" max="16" width="26.21875" customWidth="1"/>
  </cols>
  <sheetData>
    <row r="1" spans="1:12" s="31" customFormat="1">
      <c r="A1" s="92" t="s">
        <v>101</v>
      </c>
      <c r="B1" s="92"/>
      <c r="C1" s="92"/>
    </row>
    <row r="2" spans="1:12" s="35" customFormat="1" ht="144">
      <c r="A2" s="34" t="s">
        <v>100</v>
      </c>
      <c r="B2" s="34" t="s">
        <v>99</v>
      </c>
      <c r="C2" s="34" t="s">
        <v>98</v>
      </c>
    </row>
    <row r="5" spans="1:12" s="30" customFormat="1">
      <c r="A5" s="29" t="s">
        <v>103</v>
      </c>
    </row>
    <row r="6" spans="1:12" s="40" customFormat="1" ht="72">
      <c r="A6" s="36"/>
      <c r="B6" s="36" t="s">
        <v>175</v>
      </c>
      <c r="C6" s="37" t="s">
        <v>105</v>
      </c>
      <c r="D6" s="36" t="s">
        <v>104</v>
      </c>
      <c r="E6" s="37" t="s">
        <v>106</v>
      </c>
      <c r="F6" s="36" t="s">
        <v>107</v>
      </c>
      <c r="G6" s="37" t="s">
        <v>108</v>
      </c>
      <c r="H6" s="37" t="s">
        <v>109</v>
      </c>
      <c r="I6" s="37" t="s">
        <v>110</v>
      </c>
      <c r="J6" s="36" t="s">
        <v>112</v>
      </c>
      <c r="K6" s="38" t="s">
        <v>113</v>
      </c>
      <c r="L6" s="39" t="s">
        <v>114</v>
      </c>
    </row>
    <row r="7" spans="1:12" s="49" customFormat="1">
      <c r="A7" s="45"/>
      <c r="B7" s="45"/>
      <c r="C7" s="46"/>
      <c r="D7" s="45"/>
      <c r="E7" s="46"/>
      <c r="F7" s="45"/>
      <c r="G7" s="46"/>
      <c r="H7" s="46"/>
      <c r="I7" s="46"/>
      <c r="J7" s="45"/>
      <c r="K7" s="47"/>
      <c r="L7" s="48"/>
    </row>
    <row r="8" spans="1:12" s="49" customFormat="1">
      <c r="A8" s="45"/>
      <c r="B8" s="45"/>
      <c r="C8" s="46"/>
      <c r="D8" s="45"/>
      <c r="E8" s="46"/>
      <c r="F8" s="45"/>
      <c r="G8" s="46"/>
      <c r="H8" s="46"/>
      <c r="I8" s="46"/>
      <c r="J8" s="45"/>
      <c r="K8" s="47"/>
      <c r="L8" s="48"/>
    </row>
    <row r="9" spans="1:12" s="30" customFormat="1">
      <c r="A9" s="29" t="s">
        <v>162</v>
      </c>
    </row>
    <row r="10" spans="1:12" ht="100.8">
      <c r="A10" t="s">
        <v>184</v>
      </c>
      <c r="B10" t="s">
        <v>112</v>
      </c>
      <c r="C10" s="41" t="s">
        <v>113</v>
      </c>
      <c r="D10" t="s">
        <v>114</v>
      </c>
    </row>
    <row r="12" spans="1:12" s="30" customFormat="1">
      <c r="A12" s="29" t="s">
        <v>111</v>
      </c>
    </row>
    <row r="13" spans="1:12" s="43" customFormat="1">
      <c r="A13" s="44" t="s">
        <v>165</v>
      </c>
      <c r="B13" s="42" t="s">
        <v>123</v>
      </c>
      <c r="C13" s="42" t="s">
        <v>124</v>
      </c>
      <c r="D13" s="42" t="s">
        <v>125</v>
      </c>
      <c r="E13" s="42" t="s">
        <v>160</v>
      </c>
      <c r="F13" s="42" t="s">
        <v>161</v>
      </c>
      <c r="G13" s="44" t="s">
        <v>173</v>
      </c>
    </row>
    <row r="14" spans="1:12">
      <c r="A14" t="s">
        <v>74</v>
      </c>
      <c r="B14" t="s">
        <v>126</v>
      </c>
      <c r="C14" t="s">
        <v>127</v>
      </c>
      <c r="D14" t="s">
        <v>128</v>
      </c>
      <c r="E14" t="s">
        <v>129</v>
      </c>
      <c r="F14" t="s">
        <v>118</v>
      </c>
      <c r="G14" s="41" t="s">
        <v>167</v>
      </c>
      <c r="H14" s="43"/>
    </row>
    <row r="15" spans="1:12">
      <c r="A15" t="s">
        <v>97</v>
      </c>
      <c r="B15" t="s">
        <v>130</v>
      </c>
      <c r="C15" t="s">
        <v>131</v>
      </c>
      <c r="D15" t="s">
        <v>132</v>
      </c>
      <c r="E15" t="s">
        <v>133</v>
      </c>
      <c r="F15" t="s">
        <v>116</v>
      </c>
      <c r="G15" s="41" t="s">
        <v>168</v>
      </c>
    </row>
    <row r="16" spans="1:12">
      <c r="A16" t="s">
        <v>73</v>
      </c>
      <c r="B16" t="s">
        <v>134</v>
      </c>
      <c r="C16" t="s">
        <v>135</v>
      </c>
      <c r="D16" t="s">
        <v>136</v>
      </c>
      <c r="E16" t="s">
        <v>137</v>
      </c>
      <c r="F16" t="s">
        <v>121</v>
      </c>
      <c r="G16" s="41" t="s">
        <v>169</v>
      </c>
    </row>
    <row r="17" spans="1:7">
      <c r="A17" t="s">
        <v>77</v>
      </c>
      <c r="B17" t="s">
        <v>138</v>
      </c>
      <c r="C17" t="s">
        <v>139</v>
      </c>
      <c r="D17" t="s">
        <v>140</v>
      </c>
      <c r="E17" t="s">
        <v>141</v>
      </c>
      <c r="F17" t="s">
        <v>120</v>
      </c>
      <c r="G17" t="s">
        <v>163</v>
      </c>
    </row>
    <row r="18" spans="1:7">
      <c r="A18" t="s">
        <v>76</v>
      </c>
      <c r="B18" t="s">
        <v>138</v>
      </c>
      <c r="C18" t="s">
        <v>142</v>
      </c>
      <c r="D18" t="s">
        <v>143</v>
      </c>
      <c r="E18" t="s">
        <v>144</v>
      </c>
      <c r="F18" t="s">
        <v>117</v>
      </c>
      <c r="G18" s="41" t="s">
        <v>170</v>
      </c>
    </row>
    <row r="19" spans="1:7">
      <c r="A19" t="s">
        <v>166</v>
      </c>
      <c r="B19" t="s">
        <v>145</v>
      </c>
      <c r="C19" t="s">
        <v>146</v>
      </c>
      <c r="D19" t="s">
        <v>147</v>
      </c>
      <c r="E19" t="s">
        <v>148</v>
      </c>
      <c r="F19" t="s">
        <v>149</v>
      </c>
      <c r="G19" s="41" t="s">
        <v>171</v>
      </c>
    </row>
    <row r="20" spans="1:7">
      <c r="A20" t="s">
        <v>94</v>
      </c>
      <c r="B20" t="s">
        <v>134</v>
      </c>
      <c r="C20" t="s">
        <v>150</v>
      </c>
      <c r="D20" t="s">
        <v>151</v>
      </c>
      <c r="E20" t="s">
        <v>152</v>
      </c>
      <c r="F20" t="s">
        <v>122</v>
      </c>
      <c r="G20" t="s">
        <v>164</v>
      </c>
    </row>
    <row r="21" spans="1:7">
      <c r="A21" t="s">
        <v>75</v>
      </c>
      <c r="B21" t="s">
        <v>138</v>
      </c>
      <c r="C21" t="s">
        <v>153</v>
      </c>
      <c r="D21" t="s">
        <v>154</v>
      </c>
      <c r="E21" t="s">
        <v>155</v>
      </c>
      <c r="F21" t="s">
        <v>119</v>
      </c>
      <c r="G21" s="41" t="s">
        <v>172</v>
      </c>
    </row>
    <row r="22" spans="1:7">
      <c r="A22" t="s">
        <v>72</v>
      </c>
      <c r="B22" t="s">
        <v>130</v>
      </c>
      <c r="C22" t="s">
        <v>156</v>
      </c>
      <c r="D22" t="s">
        <v>157</v>
      </c>
      <c r="E22" t="s">
        <v>158</v>
      </c>
      <c r="F22" t="s">
        <v>159</v>
      </c>
      <c r="G22" s="41" t="s">
        <v>607</v>
      </c>
    </row>
    <row r="23" spans="1:7">
      <c r="A23" t="s">
        <v>309</v>
      </c>
      <c r="B23" t="s">
        <v>310</v>
      </c>
      <c r="C23" t="s">
        <v>311</v>
      </c>
      <c r="D23" t="s">
        <v>312</v>
      </c>
      <c r="E23" t="s">
        <v>313</v>
      </c>
      <c r="F23" t="s">
        <v>315</v>
      </c>
      <c r="G23" s="41" t="s">
        <v>314</v>
      </c>
    </row>
    <row r="24" spans="1:7">
      <c r="A24" t="s">
        <v>744</v>
      </c>
      <c r="B24" t="s">
        <v>138</v>
      </c>
      <c r="C24" t="s">
        <v>765</v>
      </c>
      <c r="D24" t="s">
        <v>766</v>
      </c>
      <c r="E24" t="s">
        <v>767</v>
      </c>
      <c r="F24" t="s">
        <v>768</v>
      </c>
      <c r="G24" s="41" t="s">
        <v>769</v>
      </c>
    </row>
    <row r="25" spans="1:7">
      <c r="A25" s="25" t="s">
        <v>745</v>
      </c>
      <c r="B25" t="s">
        <v>770</v>
      </c>
      <c r="C25" t="s">
        <v>771</v>
      </c>
      <c r="D25" t="s">
        <v>772</v>
      </c>
      <c r="E25" t="s">
        <v>773</v>
      </c>
      <c r="F25" t="s">
        <v>774</v>
      </c>
      <c r="G25" s="41" t="s">
        <v>775</v>
      </c>
    </row>
    <row r="32" spans="1:7">
      <c r="A32" t="s">
        <v>784</v>
      </c>
    </row>
    <row r="34" spans="1:1">
      <c r="A34" t="s">
        <v>870</v>
      </c>
    </row>
  </sheetData>
  <mergeCells count="1">
    <mergeCell ref="A1:C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CF029-A45F-4B09-BEA1-AAAF1A79F49F}">
  <sheetPr>
    <tabColor rgb="FFFFFF00"/>
  </sheetPr>
  <dimension ref="A1:M19"/>
  <sheetViews>
    <sheetView zoomScale="70" zoomScaleNormal="70" workbookViewId="0">
      <selection activeCell="K4" sqref="K4"/>
    </sheetView>
  </sheetViews>
  <sheetFormatPr defaultRowHeight="14.4"/>
  <cols>
    <col min="1" max="1" width="14.21875" customWidth="1"/>
    <col min="2" max="2" width="31" customWidth="1"/>
    <col min="3" max="3" width="23.77734375" customWidth="1"/>
    <col min="4" max="4" width="33.21875" customWidth="1"/>
    <col min="5" max="5" width="113.77734375" customWidth="1"/>
    <col min="6" max="6" width="13.5546875" customWidth="1"/>
    <col min="7" max="7" width="9" customWidth="1"/>
    <col min="8" max="8" width="16.77734375" customWidth="1"/>
    <col min="9" max="9" width="14.5546875" customWidth="1"/>
    <col min="10" max="10" width="12.77734375" bestFit="1" customWidth="1"/>
    <col min="11" max="11" width="17.21875" customWidth="1"/>
    <col min="12" max="12" width="21" customWidth="1"/>
    <col min="13" max="13" width="43.77734375" style="68" bestFit="1" customWidth="1"/>
  </cols>
  <sheetData>
    <row r="1" spans="1:13" ht="29.55" customHeight="1">
      <c r="A1" s="17" t="s">
        <v>23</v>
      </c>
      <c r="B1" s="22" t="s">
        <v>24</v>
      </c>
      <c r="C1" s="22" t="s">
        <v>25</v>
      </c>
      <c r="D1" s="18" t="s">
        <v>26</v>
      </c>
      <c r="E1" s="17" t="s">
        <v>22</v>
      </c>
      <c r="F1" s="22" t="s">
        <v>19</v>
      </c>
      <c r="G1" s="22" t="s">
        <v>20</v>
      </c>
      <c r="H1" s="22" t="s">
        <v>21</v>
      </c>
      <c r="I1" s="17" t="s">
        <v>68</v>
      </c>
      <c r="J1" s="57" t="s">
        <v>69</v>
      </c>
      <c r="K1" s="19" t="s">
        <v>29</v>
      </c>
      <c r="L1" s="61" t="s">
        <v>71</v>
      </c>
      <c r="M1" s="17" t="s">
        <v>337</v>
      </c>
    </row>
    <row r="2" spans="1:13" ht="225" customHeight="1">
      <c r="A2" s="1" t="s">
        <v>471</v>
      </c>
      <c r="B2" s="24" t="s">
        <v>42</v>
      </c>
      <c r="C2" s="24" t="s">
        <v>329</v>
      </c>
      <c r="D2" s="15" t="s">
        <v>472</v>
      </c>
      <c r="E2" s="25" t="s">
        <v>495</v>
      </c>
      <c r="F2" s="24" t="s">
        <v>1</v>
      </c>
      <c r="G2" s="24" t="s">
        <v>473</v>
      </c>
      <c r="H2" s="24" t="s">
        <v>330</v>
      </c>
      <c r="I2" s="3" t="s">
        <v>331</v>
      </c>
      <c r="J2" s="58" t="s">
        <v>4</v>
      </c>
      <c r="K2" s="83" t="str">
        <f>HYPERLINK("mailto:"&amp;VLOOKUP(L2,'CONCAT Codes'!$A$14:$G$25,5,FALSE)&amp;"?subject="&amp;_xlfn.CONCAT(C2," - APPLICANT for ",A2)&amp;"&amp;cc="&amp;'CONCAT Codes'!$A$32&amp;"&amp;body="&amp;D2&amp;"%0A%0APlease see my resume and bio for the above tour.","Click HERE to apply")</f>
        <v>Click HERE to apply</v>
      </c>
      <c r="L2" s="63" t="s">
        <v>744</v>
      </c>
      <c r="M2" s="85" t="s">
        <v>928</v>
      </c>
    </row>
    <row r="3" spans="1:13" ht="129.6">
      <c r="A3" s="1" t="s">
        <v>393</v>
      </c>
      <c r="B3" s="24" t="s">
        <v>42</v>
      </c>
      <c r="C3" s="24" t="s">
        <v>394</v>
      </c>
      <c r="D3" s="15" t="s">
        <v>395</v>
      </c>
      <c r="E3" s="25" t="s">
        <v>405</v>
      </c>
      <c r="F3" s="24" t="s">
        <v>1</v>
      </c>
      <c r="G3" s="24" t="s">
        <v>45</v>
      </c>
      <c r="H3" s="24" t="s">
        <v>396</v>
      </c>
      <c r="I3" s="3" t="s">
        <v>12</v>
      </c>
      <c r="J3" s="58" t="s">
        <v>4</v>
      </c>
      <c r="K3" s="83" t="str">
        <f>HYPERLINK("mailto:"&amp;VLOOKUP(L3,'CONCAT Codes'!$A$14:$G$25,5,FALSE)&amp;"?subject="&amp;_xlfn.CONCAT(C3," - APPLICANT for ",A3)&amp;"&amp;cc="&amp;'CONCAT Codes'!$A$32&amp;"&amp;body="&amp;D3&amp;"%0A%0APlease see my resume and bio for the above tour.","Click HERE to apply")</f>
        <v>Click HERE to apply</v>
      </c>
      <c r="L3" s="63" t="s">
        <v>744</v>
      </c>
      <c r="M3" s="85" t="s">
        <v>928</v>
      </c>
    </row>
    <row r="4" spans="1:13" ht="144">
      <c r="A4" s="1" t="s">
        <v>414</v>
      </c>
      <c r="B4" s="24" t="s">
        <v>42</v>
      </c>
      <c r="C4" s="24" t="s">
        <v>394</v>
      </c>
      <c r="D4" s="15" t="s">
        <v>412</v>
      </c>
      <c r="E4" s="25" t="s">
        <v>419</v>
      </c>
      <c r="F4" s="24" t="s">
        <v>1</v>
      </c>
      <c r="G4" s="24" t="s">
        <v>415</v>
      </c>
      <c r="H4" s="24" t="s">
        <v>411</v>
      </c>
      <c r="I4" s="3" t="s">
        <v>12</v>
      </c>
      <c r="J4" s="58" t="s">
        <v>4</v>
      </c>
      <c r="K4" s="83" t="str">
        <f>HYPERLINK("mailto:"&amp;VLOOKUP(L4,'CONCAT Codes'!$A$14:$G$25,5,FALSE)&amp;"?subject="&amp;_xlfn.CONCAT(C4," - APPLICANT for ",A4)&amp;"&amp;cc="&amp;'CONCAT Codes'!$A$32&amp;"&amp;body="&amp;D4&amp;"%0A%0APlease see my resume and bio for the above tour.","Click HERE to apply")</f>
        <v>Click HERE to apply</v>
      </c>
      <c r="L4" s="63" t="s">
        <v>744</v>
      </c>
      <c r="M4" s="85" t="s">
        <v>928</v>
      </c>
    </row>
    <row r="5" spans="1:13" ht="244.8">
      <c r="A5" s="1" t="s">
        <v>416</v>
      </c>
      <c r="B5" s="24" t="s">
        <v>42</v>
      </c>
      <c r="C5" s="24" t="s">
        <v>394</v>
      </c>
      <c r="D5" s="15" t="s">
        <v>417</v>
      </c>
      <c r="E5" s="25" t="s">
        <v>420</v>
      </c>
      <c r="F5" s="24" t="s">
        <v>1</v>
      </c>
      <c r="G5" s="24" t="s">
        <v>413</v>
      </c>
      <c r="H5" s="24" t="s">
        <v>411</v>
      </c>
      <c r="I5" s="3" t="s">
        <v>12</v>
      </c>
      <c r="J5" s="58" t="s">
        <v>4</v>
      </c>
      <c r="K5" s="83" t="str">
        <f>HYPERLINK("mailto:"&amp;VLOOKUP(L5,'CONCAT Codes'!$A$14:$G$25,5,FALSE)&amp;"?subject="&amp;_xlfn.CONCAT(C5," - APPLICANT for ",A5)&amp;"&amp;cc="&amp;'CONCAT Codes'!$A$32&amp;"&amp;body="&amp;D5&amp;"%0A%0APlease see my resume and bio for the above tour.","Click HERE to apply")</f>
        <v>Click HERE to apply</v>
      </c>
      <c r="L5" s="63" t="s">
        <v>744</v>
      </c>
      <c r="M5" s="85" t="s">
        <v>928</v>
      </c>
    </row>
    <row r="6" spans="1:13" ht="302.39999999999998">
      <c r="A6" s="1" t="s">
        <v>659</v>
      </c>
      <c r="B6" s="24" t="s">
        <v>42</v>
      </c>
      <c r="C6" s="24" t="s">
        <v>660</v>
      </c>
      <c r="D6" s="15" t="s">
        <v>661</v>
      </c>
      <c r="E6" s="25" t="s">
        <v>672</v>
      </c>
      <c r="F6" s="24" t="s">
        <v>1</v>
      </c>
      <c r="G6" s="24" t="s">
        <v>45</v>
      </c>
      <c r="H6" s="24" t="s">
        <v>469</v>
      </c>
      <c r="I6" s="3" t="s">
        <v>470</v>
      </c>
      <c r="J6" s="58" t="s">
        <v>4</v>
      </c>
      <c r="K6" s="83" t="str">
        <f>HYPERLINK("mailto:"&amp;VLOOKUP(L6,'CONCAT Codes'!$A$14:$G$25,5,FALSE)&amp;"?subject="&amp;_xlfn.CONCAT(C6," - APPLICANT for ",A6)&amp;"&amp;cc="&amp;'CONCAT Codes'!$A$32&amp;"&amp;body="&amp;D6&amp;"%0A%0APlease see my resume and bio for the above tour.","Click HERE to apply")</f>
        <v>Click HERE to apply</v>
      </c>
      <c r="L6" s="63" t="s">
        <v>744</v>
      </c>
      <c r="M6" s="85" t="s">
        <v>928</v>
      </c>
    </row>
    <row r="7" spans="1:13" ht="172.8">
      <c r="A7" s="1" t="s">
        <v>528</v>
      </c>
      <c r="B7" s="24" t="s">
        <v>42</v>
      </c>
      <c r="C7" s="24" t="s">
        <v>529</v>
      </c>
      <c r="D7" s="15" t="s">
        <v>530</v>
      </c>
      <c r="E7" s="25" t="s">
        <v>561</v>
      </c>
      <c r="F7" s="24" t="s">
        <v>1</v>
      </c>
      <c r="G7" s="24" t="s">
        <v>531</v>
      </c>
      <c r="H7" s="24" t="s">
        <v>10</v>
      </c>
      <c r="I7" s="3" t="s">
        <v>344</v>
      </c>
      <c r="J7" s="58" t="s">
        <v>4</v>
      </c>
      <c r="K7" s="83" t="str">
        <f>HYPERLINK("mailto:"&amp;VLOOKUP(L7,'CONCAT Codes'!$A$14:$G$25,5,FALSE)&amp;"?subject="&amp;_xlfn.CONCAT(C7," - APPLICANT for ",A7)&amp;"&amp;cc="&amp;'CONCAT Codes'!$A$32&amp;"&amp;body="&amp;D7&amp;"%0A%0APlease see my resume and bio for the above tour.","Click HERE to apply")</f>
        <v>Click HERE to apply</v>
      </c>
      <c r="L7" s="63" t="s">
        <v>744</v>
      </c>
      <c r="M7" s="85" t="s">
        <v>928</v>
      </c>
    </row>
    <row r="8" spans="1:13" ht="129.6">
      <c r="A8" s="1" t="s">
        <v>611</v>
      </c>
      <c r="B8" s="24" t="s">
        <v>42</v>
      </c>
      <c r="C8" s="24" t="s">
        <v>529</v>
      </c>
      <c r="D8" s="15" t="s">
        <v>572</v>
      </c>
      <c r="E8" s="25" t="s">
        <v>629</v>
      </c>
      <c r="F8" s="24" t="s">
        <v>1</v>
      </c>
      <c r="G8" s="24" t="s">
        <v>45</v>
      </c>
      <c r="H8" s="24" t="s">
        <v>10</v>
      </c>
      <c r="I8" s="3" t="s">
        <v>344</v>
      </c>
      <c r="J8" s="58" t="s">
        <v>4</v>
      </c>
      <c r="K8" s="83" t="str">
        <f>HYPERLINK("mailto:"&amp;VLOOKUP(L8,'CONCAT Codes'!$A$14:$G$25,5,FALSE)&amp;"?subject="&amp;_xlfn.CONCAT(C8," - APPLICANT for ",A8)&amp;"&amp;cc="&amp;'CONCAT Codes'!$A$32&amp;"&amp;body="&amp;D8&amp;"%0A%0APlease see my resume and bio for the above tour.","Click HERE to apply")</f>
        <v>Click HERE to apply</v>
      </c>
      <c r="L8" s="63" t="s">
        <v>744</v>
      </c>
      <c r="M8" s="85" t="s">
        <v>928</v>
      </c>
    </row>
    <row r="9" spans="1:13" ht="388.8">
      <c r="A9" s="1" t="s">
        <v>434</v>
      </c>
      <c r="B9" s="24" t="s">
        <v>42</v>
      </c>
      <c r="C9" s="24" t="s">
        <v>264</v>
      </c>
      <c r="D9" s="15" t="s">
        <v>265</v>
      </c>
      <c r="E9" s="25" t="s">
        <v>436</v>
      </c>
      <c r="F9" s="24" t="s">
        <v>1</v>
      </c>
      <c r="G9" s="24" t="s">
        <v>266</v>
      </c>
      <c r="H9" s="24" t="s">
        <v>432</v>
      </c>
      <c r="I9" s="3" t="s">
        <v>433</v>
      </c>
      <c r="J9" s="58" t="s">
        <v>4</v>
      </c>
      <c r="K9" s="83" t="str">
        <f>HYPERLINK("mailto:"&amp;VLOOKUP(L9,'CONCAT Codes'!$A$14:$G$25,5,FALSE)&amp;"?subject="&amp;_xlfn.CONCAT(C9," - APPLICANT for ",A9)&amp;"&amp;cc="&amp;'CONCAT Codes'!$A$32&amp;"&amp;body="&amp;D9&amp;"%0A%0APlease see my resume and bio for the above tour.","Click HERE to apply")</f>
        <v>Click HERE to apply</v>
      </c>
      <c r="L9" s="63" t="s">
        <v>744</v>
      </c>
      <c r="M9" s="85" t="s">
        <v>928</v>
      </c>
    </row>
    <row r="10" spans="1:13" ht="374.4">
      <c r="A10" s="70" t="s">
        <v>580</v>
      </c>
      <c r="B10" s="71" t="s">
        <v>42</v>
      </c>
      <c r="C10" s="71" t="s">
        <v>264</v>
      </c>
      <c r="D10" s="70" t="s">
        <v>581</v>
      </c>
      <c r="E10" s="25" t="s">
        <v>599</v>
      </c>
      <c r="F10" s="71" t="s">
        <v>1</v>
      </c>
      <c r="G10" s="71" t="s">
        <v>582</v>
      </c>
      <c r="H10" s="71" t="s">
        <v>583</v>
      </c>
      <c r="I10" s="72" t="s">
        <v>433</v>
      </c>
      <c r="J10" s="74" t="s">
        <v>4</v>
      </c>
      <c r="K10" s="83" t="str">
        <f>HYPERLINK("mailto:"&amp;VLOOKUP(L10,'CONCAT Codes'!$A$14:$G$25,5,FALSE)&amp;"?subject="&amp;_xlfn.CONCAT(C10," - APPLICANT for ",A10)&amp;"&amp;cc="&amp;'CONCAT Codes'!$A$32&amp;"&amp;body="&amp;D10&amp;"%0A%0APlease see my resume and bio for the above tour.","Click HERE to apply")</f>
        <v>Click HERE to apply</v>
      </c>
      <c r="L10" s="71" t="s">
        <v>744</v>
      </c>
      <c r="M10" s="85" t="s">
        <v>928</v>
      </c>
    </row>
    <row r="11" spans="1:13" ht="409.6">
      <c r="A11" s="70" t="s">
        <v>584</v>
      </c>
      <c r="B11" s="71" t="s">
        <v>42</v>
      </c>
      <c r="C11" s="71" t="s">
        <v>264</v>
      </c>
      <c r="D11" s="70" t="s">
        <v>585</v>
      </c>
      <c r="E11" s="25" t="s">
        <v>600</v>
      </c>
      <c r="F11" s="71" t="s">
        <v>1</v>
      </c>
      <c r="G11" s="71" t="s">
        <v>582</v>
      </c>
      <c r="H11" s="71" t="s">
        <v>583</v>
      </c>
      <c r="I11" s="72" t="s">
        <v>433</v>
      </c>
      <c r="J11" s="74" t="s">
        <v>4</v>
      </c>
      <c r="K11" s="83" t="str">
        <f>HYPERLINK("mailto:"&amp;VLOOKUP(L11,'CONCAT Codes'!$A$14:$G$25,5,FALSE)&amp;"?subject="&amp;_xlfn.CONCAT(C11," - APPLICANT for ",A11)&amp;"&amp;cc="&amp;'CONCAT Codes'!$A$32&amp;"&amp;body="&amp;D11&amp;"%0A%0APlease see my resume and bio for the above tour.","Click HERE to apply")</f>
        <v>Click HERE to apply</v>
      </c>
      <c r="L11" s="71" t="s">
        <v>744</v>
      </c>
      <c r="M11" s="85" t="s">
        <v>928</v>
      </c>
    </row>
    <row r="12" spans="1:13" ht="115.2">
      <c r="A12" s="1" t="s">
        <v>379</v>
      </c>
      <c r="B12" s="24" t="s">
        <v>42</v>
      </c>
      <c r="C12" s="24" t="s">
        <v>295</v>
      </c>
      <c r="D12" s="15" t="s">
        <v>380</v>
      </c>
      <c r="E12" s="25" t="s">
        <v>386</v>
      </c>
      <c r="F12" s="24" t="s">
        <v>1</v>
      </c>
      <c r="G12" s="24" t="s">
        <v>381</v>
      </c>
      <c r="H12" s="24" t="s">
        <v>296</v>
      </c>
      <c r="I12" s="3" t="s">
        <v>37</v>
      </c>
      <c r="J12" s="58" t="s">
        <v>4</v>
      </c>
      <c r="K12" s="83" t="str">
        <f>HYPERLINK("mailto:"&amp;VLOOKUP(L12,'CONCAT Codes'!$A$14:$G$25,5,FALSE)&amp;"?subject="&amp;_xlfn.CONCAT(C12," - APPLICANT for ",A12)&amp;"&amp;cc="&amp;'CONCAT Codes'!$A$32&amp;"&amp;body="&amp;D12&amp;"%0A%0APlease see my resume and bio for the above tour.","Click HERE to apply")</f>
        <v>Click HERE to apply</v>
      </c>
      <c r="L12" s="63" t="s">
        <v>744</v>
      </c>
      <c r="M12" s="85" t="s">
        <v>928</v>
      </c>
    </row>
    <row r="13" spans="1:13" ht="115.2">
      <c r="A13" s="1" t="s">
        <v>488</v>
      </c>
      <c r="B13" s="24" t="s">
        <v>42</v>
      </c>
      <c r="C13" s="24" t="s">
        <v>295</v>
      </c>
      <c r="D13" s="15" t="s">
        <v>489</v>
      </c>
      <c r="E13" s="25" t="s">
        <v>496</v>
      </c>
      <c r="F13" s="24" t="s">
        <v>1</v>
      </c>
      <c r="G13" s="24" t="s">
        <v>214</v>
      </c>
      <c r="H13" s="24" t="s">
        <v>490</v>
      </c>
      <c r="I13" s="3" t="s">
        <v>37</v>
      </c>
      <c r="J13" s="58" t="s">
        <v>4</v>
      </c>
      <c r="K13" s="83" t="str">
        <f>HYPERLINK("mailto:"&amp;VLOOKUP(L13,'CONCAT Codes'!$A$14:$G$25,5,FALSE)&amp;"?subject="&amp;_xlfn.CONCAT(C13," - APPLICANT for ",A13)&amp;"&amp;cc="&amp;'CONCAT Codes'!$A$32&amp;"&amp;body="&amp;D13&amp;"%0A%0APlease see my resume and bio for the above tour.","Click HERE to apply")</f>
        <v>Click HERE to apply</v>
      </c>
      <c r="L13" s="63" t="s">
        <v>744</v>
      </c>
      <c r="M13" s="85" t="s">
        <v>928</v>
      </c>
    </row>
    <row r="14" spans="1:13" ht="288">
      <c r="A14" s="1" t="s">
        <v>678</v>
      </c>
      <c r="B14" s="24" t="s">
        <v>42</v>
      </c>
      <c r="C14" s="24" t="s">
        <v>679</v>
      </c>
      <c r="D14" s="15" t="s">
        <v>680</v>
      </c>
      <c r="E14" s="25" t="s">
        <v>863</v>
      </c>
      <c r="F14" s="24" t="s">
        <v>1</v>
      </c>
      <c r="G14" s="24" t="s">
        <v>681</v>
      </c>
      <c r="H14" s="24" t="s">
        <v>682</v>
      </c>
      <c r="I14" s="3" t="s">
        <v>8</v>
      </c>
      <c r="J14" s="58" t="s">
        <v>4</v>
      </c>
      <c r="K14" s="83" t="str">
        <f>HYPERLINK("mailto:"&amp;VLOOKUP(L14,'CONCAT Codes'!$A$14:$G$25,5,FALSE)&amp;"?subject="&amp;_xlfn.CONCAT(C14," - APPLICANT for ",A14)&amp;"&amp;cc="&amp;'CONCAT Codes'!$A$32&amp;"&amp;body="&amp;D14&amp;"%0A%0APlease see my resume and bio for the above tour.","Click HERE to apply")</f>
        <v>Click HERE to apply</v>
      </c>
      <c r="L14" s="63" t="s">
        <v>744</v>
      </c>
      <c r="M14" s="85" t="s">
        <v>928</v>
      </c>
    </row>
    <row r="15" spans="1:13" ht="201.6">
      <c r="A15" s="1" t="s">
        <v>683</v>
      </c>
      <c r="B15" s="24" t="s">
        <v>42</v>
      </c>
      <c r="C15" s="24" t="s">
        <v>679</v>
      </c>
      <c r="D15" s="15" t="s">
        <v>684</v>
      </c>
      <c r="E15" s="25" t="s">
        <v>688</v>
      </c>
      <c r="F15" s="24" t="s">
        <v>1</v>
      </c>
      <c r="G15" s="24" t="s">
        <v>189</v>
      </c>
      <c r="H15" s="24" t="s">
        <v>682</v>
      </c>
      <c r="I15" s="3" t="s">
        <v>8</v>
      </c>
      <c r="J15" s="58" t="s">
        <v>4</v>
      </c>
      <c r="K15" s="83" t="str">
        <f>HYPERLINK("mailto:"&amp;VLOOKUP(L15,'CONCAT Codes'!$A$14:$G$25,5,FALSE)&amp;"?subject="&amp;_xlfn.CONCAT(C15," - APPLICANT for ",A15)&amp;"&amp;cc="&amp;'CONCAT Codes'!$A$32&amp;"&amp;body="&amp;D15&amp;"%0A%0APlease see my resume and bio for the above tour.","Click HERE to apply")</f>
        <v>Click HERE to apply</v>
      </c>
      <c r="L15" s="63" t="s">
        <v>744</v>
      </c>
      <c r="M15" s="85" t="s">
        <v>928</v>
      </c>
    </row>
    <row r="16" spans="1:13" ht="259.2">
      <c r="A16" s="1" t="s">
        <v>612</v>
      </c>
      <c r="B16" s="24" t="s">
        <v>42</v>
      </c>
      <c r="C16" s="24" t="s">
        <v>613</v>
      </c>
      <c r="D16" s="15" t="s">
        <v>614</v>
      </c>
      <c r="E16" s="25" t="s">
        <v>628</v>
      </c>
      <c r="F16" s="24" t="s">
        <v>1</v>
      </c>
      <c r="G16" s="24" t="s">
        <v>61</v>
      </c>
      <c r="H16" s="24" t="s">
        <v>615</v>
      </c>
      <c r="I16" s="3" t="s">
        <v>56</v>
      </c>
      <c r="J16" s="58" t="s">
        <v>4</v>
      </c>
      <c r="K16" s="83" t="str">
        <f>HYPERLINK("mailto:"&amp;VLOOKUP(L16,'CONCAT Codes'!$A$14:$G$25,5,FALSE)&amp;"?subject="&amp;_xlfn.CONCAT(C16," - APPLICANT for ",A16)&amp;"&amp;cc="&amp;'CONCAT Codes'!$A$32&amp;"&amp;body="&amp;D16&amp;"%0A%0APlease see my resume and bio for the above tour.","Click HERE to apply")</f>
        <v>Click HERE to apply</v>
      </c>
      <c r="L16" s="63" t="s">
        <v>744</v>
      </c>
      <c r="M16" s="85" t="s">
        <v>928</v>
      </c>
    </row>
    <row r="17" spans="1:13" ht="86.4">
      <c r="A17" s="78" t="s">
        <v>452</v>
      </c>
      <c r="B17" s="79" t="s">
        <v>42</v>
      </c>
      <c r="C17" s="79" t="s">
        <v>453</v>
      </c>
      <c r="D17" s="80" t="s">
        <v>454</v>
      </c>
      <c r="E17" s="81" t="s">
        <v>465</v>
      </c>
      <c r="F17" s="79" t="s">
        <v>1</v>
      </c>
      <c r="G17" s="79" t="s">
        <v>46</v>
      </c>
      <c r="H17" s="79" t="s">
        <v>455</v>
      </c>
      <c r="I17" s="82" t="s">
        <v>456</v>
      </c>
      <c r="J17" s="86" t="s">
        <v>4</v>
      </c>
      <c r="K17" s="83" t="str">
        <f>HYPERLINK("mailto:"&amp;VLOOKUP(L17,'CONCAT Codes'!$A$14:$G$25,5,FALSE)&amp;"?subject="&amp;_xlfn.CONCAT(C17," - APPLICANT for ",A17)&amp;"&amp;cc="&amp;'CONCAT Codes'!$A$32&amp;"&amp;body="&amp;D17&amp;"%0A%0APlease see my resume and bio for the above tour.","Click HERE to apply")</f>
        <v>Click HERE to apply</v>
      </c>
      <c r="L17" s="87" t="s">
        <v>744</v>
      </c>
      <c r="M17" s="90" t="s">
        <v>928</v>
      </c>
    </row>
    <row r="18" spans="1:13" ht="216">
      <c r="A18" s="1" t="s">
        <v>322</v>
      </c>
      <c r="B18" s="24" t="s">
        <v>0</v>
      </c>
      <c r="C18" s="24" t="s">
        <v>259</v>
      </c>
      <c r="D18" s="15" t="s">
        <v>323</v>
      </c>
      <c r="E18" s="24" t="s">
        <v>333</v>
      </c>
      <c r="F18" s="25" t="s">
        <v>17</v>
      </c>
      <c r="G18" s="24" t="s">
        <v>67</v>
      </c>
      <c r="H18" s="24" t="s">
        <v>324</v>
      </c>
      <c r="I18" s="3" t="s">
        <v>325</v>
      </c>
      <c r="J18" s="58" t="s">
        <v>4</v>
      </c>
      <c r="K18" s="83" t="str">
        <f>HYPERLINK("mailto:"&amp;VLOOKUP(L18,'CONCAT Codes'!$A$14:$G$25,5,FALSE)&amp;"?subject="&amp;_xlfn.CONCAT(C18," - APPLICANT for ",A18)&amp;"&amp;cc="&amp;'CONCAT Codes'!$A$32&amp;"&amp;body="&amp;D18&amp;"%0A%0APlease see my resume and bio for the above tour.","Click HERE to apply")</f>
        <v>Click HERE to apply</v>
      </c>
      <c r="L18" s="63" t="s">
        <v>745</v>
      </c>
      <c r="M18" s="91" t="s">
        <v>929</v>
      </c>
    </row>
    <row r="19" spans="1:13" ht="259.2">
      <c r="A19" s="1" t="s">
        <v>538</v>
      </c>
      <c r="B19" s="24" t="s">
        <v>0</v>
      </c>
      <c r="C19" s="24" t="s">
        <v>539</v>
      </c>
      <c r="D19" s="15" t="s">
        <v>540</v>
      </c>
      <c r="E19" s="25" t="s">
        <v>562</v>
      </c>
      <c r="F19" s="24" t="s">
        <v>28</v>
      </c>
      <c r="G19" s="24" t="s">
        <v>46</v>
      </c>
      <c r="H19" s="24" t="s">
        <v>39</v>
      </c>
      <c r="I19" s="3" t="s">
        <v>16</v>
      </c>
      <c r="J19" s="58" t="s">
        <v>4</v>
      </c>
      <c r="K19" s="83" t="str">
        <f>HYPERLINK("mailto:"&amp;VLOOKUP(L19,'CONCAT Codes'!$A$14:$G$25,5,FALSE)&amp;"?subject="&amp;_xlfn.CONCAT(C19," - APPLICANT for ",A19)&amp;"&amp;cc="&amp;'CONCAT Codes'!$A$32&amp;"&amp;body="&amp;D19&amp;"%0A%0APlease see my resume and bio for the above tour.","Click HERE to apply")</f>
        <v>Click HERE to apply</v>
      </c>
      <c r="L19" s="63" t="s">
        <v>745</v>
      </c>
      <c r="M19" s="91" t="s">
        <v>929</v>
      </c>
    </row>
  </sheetData>
  <autoFilter ref="A1:M1" xr:uid="{D60CF029-A45F-4B09-BEA1-AAAF1A79F49F}">
    <sortState xmlns:xlrd2="http://schemas.microsoft.com/office/spreadsheetml/2017/richdata2" ref="A2:M35">
      <sortCondition ref="C1"/>
    </sortState>
  </autoFilter>
  <conditionalFormatting sqref="A1">
    <cfRule type="duplicateValues" dxfId="2" priority="31"/>
  </conditionalFormatting>
  <conditionalFormatting sqref="A2:A19">
    <cfRule type="duplicateValues" dxfId="1" priority="3"/>
  </conditionalFormatting>
  <conditionalFormatting sqref="K2:K19">
    <cfRule type="containsText" dxfId="0" priority="1" operator="containsText" text="Click HERE to apply">
      <formula>NOT(ISERROR(SEARCH("Click HERE to apply",K2)))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ADOS Tours Updated 14Aug2025</vt:lpstr>
      <vt:lpstr>Tours Closed</vt:lpstr>
      <vt:lpstr>Tours Added</vt:lpstr>
      <vt:lpstr>CONCAT Codes</vt:lpstr>
      <vt:lpstr>Tours to be Updated</vt:lpstr>
      <vt:lpstr>'ADOS Tours Updated 14Aug2025'!Print_Area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Pickett, Jeffrey C (Craig) SGM USARMY DFAS ZHP (USA)</cp:lastModifiedBy>
  <cp:lastPrinted>2022-06-25T19:10:57Z</cp:lastPrinted>
  <dcterms:created xsi:type="dcterms:W3CDTF">2020-11-03T13:32:22Z</dcterms:created>
  <dcterms:modified xsi:type="dcterms:W3CDTF">2025-08-14T11:30:53Z</dcterms:modified>
</cp:coreProperties>
</file>